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Samoocjene 2025\Bolnice\"/>
    </mc:Choice>
  </mc:AlternateContent>
  <xr:revisionPtr revIDLastSave="0" documentId="13_ncr:1_{F84950AE-687B-4676-A651-2582976FD5CA}" xr6:coauthVersionLast="47" xr6:coauthVersionMax="47" xr10:uidLastSave="{00000000-0000-0000-0000-000000000000}"/>
  <bookViews>
    <workbookView xWindow="-120" yWindow="-120" windowWidth="38640" windowHeight="21120" tabRatio="946" xr2:uid="{C7963ACA-788C-49B5-B32F-A4A176CDFD70}"/>
  </bookViews>
  <sheets>
    <sheet name="Opći podaci" sheetId="1" r:id="rId1"/>
    <sheet name="I Poglavlje" sheetId="140" r:id="rId2"/>
    <sheet name=" 1.1" sheetId="3" r:id="rId3"/>
    <sheet name=" 1.2" sheetId="113" r:id="rId4"/>
    <sheet name="1.3" sheetId="114" r:id="rId5"/>
    <sheet name="1.4" sheetId="115" r:id="rId6"/>
    <sheet name="1.5" sheetId="116" r:id="rId7"/>
    <sheet name="1.6" sheetId="117" r:id="rId8"/>
    <sheet name="1.7" sheetId="118" r:id="rId9"/>
    <sheet name="1.8" sheetId="119" r:id="rId10"/>
    <sheet name="1.9" sheetId="120" r:id="rId11"/>
    <sheet name="1.10" sheetId="121" r:id="rId12"/>
    <sheet name="1.11" sheetId="122" r:id="rId13"/>
    <sheet name="1.12" sheetId="123" r:id="rId14"/>
    <sheet name="1.13" sheetId="124" r:id="rId15"/>
    <sheet name="1.14" sheetId="125" r:id="rId16"/>
    <sheet name="1.15" sheetId="126" r:id="rId17"/>
    <sheet name="1.16" sheetId="127" r:id="rId18"/>
    <sheet name="1.17" sheetId="128" r:id="rId19"/>
    <sheet name="1.18" sheetId="129" r:id="rId20"/>
    <sheet name="1.19" sheetId="130" r:id="rId21"/>
    <sheet name="II Poglavlje" sheetId="141" r:id="rId22"/>
    <sheet name="2.1" sheetId="131" r:id="rId23"/>
    <sheet name="2.2" sheetId="132" r:id="rId24"/>
    <sheet name="2.3" sheetId="133" r:id="rId25"/>
    <sheet name="2.4" sheetId="134" r:id="rId26"/>
    <sheet name="2.5" sheetId="135" r:id="rId27"/>
    <sheet name="2.6" sheetId="136" r:id="rId28"/>
    <sheet name="2.7" sheetId="137" r:id="rId29"/>
    <sheet name="2.8" sheetId="138" r:id="rId30"/>
    <sheet name="III Poglavlje" sheetId="142" r:id="rId31"/>
    <sheet name="3.1" sheetId="139" r:id="rId32"/>
    <sheet name="3.2" sheetId="143" r:id="rId33"/>
    <sheet name="3.3" sheetId="144" r:id="rId34"/>
    <sheet name="3.4" sheetId="145" r:id="rId35"/>
    <sheet name="3.5" sheetId="146" r:id="rId36"/>
    <sheet name="IV Poglavlje" sheetId="147" r:id="rId37"/>
    <sheet name="4.1" sheetId="148" r:id="rId38"/>
    <sheet name="4.2" sheetId="149" r:id="rId39"/>
    <sheet name="4.3" sheetId="150" r:id="rId40"/>
    <sheet name="4.4" sheetId="151" r:id="rId41"/>
    <sheet name="V Poglavlje" sheetId="152" r:id="rId42"/>
    <sheet name="5.1" sheetId="153" r:id="rId43"/>
    <sheet name="5.2" sheetId="155" r:id="rId44"/>
    <sheet name="5.3" sheetId="156" r:id="rId45"/>
    <sheet name="5.4" sheetId="157" r:id="rId46"/>
    <sheet name="5.5" sheetId="158" r:id="rId47"/>
    <sheet name="VI Poglavlje" sheetId="159" r:id="rId48"/>
    <sheet name="6.1" sheetId="160" r:id="rId49"/>
    <sheet name="6.2" sheetId="161" r:id="rId50"/>
    <sheet name="6.3" sheetId="162" r:id="rId51"/>
    <sheet name="6.4" sheetId="163" r:id="rId52"/>
    <sheet name="6.5" sheetId="164" r:id="rId53"/>
    <sheet name="6.6" sheetId="165" r:id="rId54"/>
    <sheet name="6.7" sheetId="166" r:id="rId55"/>
    <sheet name="6.8" sheetId="167" r:id="rId56"/>
    <sheet name="6.9" sheetId="168" r:id="rId57"/>
    <sheet name="6.10" sheetId="169" r:id="rId58"/>
    <sheet name="6.11" sheetId="170" r:id="rId59"/>
    <sheet name="6.12" sheetId="171" r:id="rId60"/>
    <sheet name="6.13" sheetId="172" r:id="rId61"/>
    <sheet name="6.14" sheetId="173" r:id="rId62"/>
    <sheet name="6.15" sheetId="174" r:id="rId63"/>
    <sheet name="6.16" sheetId="175" r:id="rId64"/>
    <sheet name="6.17" sheetId="176" r:id="rId65"/>
    <sheet name="6.18" sheetId="177" r:id="rId66"/>
    <sheet name="6.19" sheetId="187" r:id="rId67"/>
    <sheet name="6.20" sheetId="178" r:id="rId68"/>
    <sheet name="6.21" sheetId="179" r:id="rId69"/>
    <sheet name="VII Poglavlje" sheetId="181" r:id="rId70"/>
    <sheet name="7.1" sheetId="182" r:id="rId71"/>
    <sheet name="7.2" sheetId="183" r:id="rId72"/>
    <sheet name="7.3" sheetId="184" r:id="rId73"/>
    <sheet name="7.4" sheetId="185" r:id="rId74"/>
    <sheet name="7.5" sheetId="186" r:id="rId75"/>
  </sheets>
  <externalReferences>
    <externalReference r:id="rId76"/>
  </externalReferences>
  <definedNames>
    <definedName name="_xlnm.Print_Area" localSheetId="2">' 1.1'!$B:$M</definedName>
    <definedName name="_xlnm.Print_Area" localSheetId="3">' 1.2'!$B:$M</definedName>
    <definedName name="_xlnm.Print_Area" localSheetId="11">'1.10'!$B:$M</definedName>
    <definedName name="_xlnm.Print_Area" localSheetId="12">'1.11'!$B:$M</definedName>
    <definedName name="_xlnm.Print_Area" localSheetId="13">'1.12'!$B:$M</definedName>
    <definedName name="_xlnm.Print_Area" localSheetId="14">'1.13'!$B:$M</definedName>
    <definedName name="_xlnm.Print_Area" localSheetId="15">'1.14'!$B:$M</definedName>
    <definedName name="_xlnm.Print_Area" localSheetId="16">'1.15'!$B:$M</definedName>
    <definedName name="_xlnm.Print_Area" localSheetId="17">'1.16'!$B:$M</definedName>
    <definedName name="_xlnm.Print_Area" localSheetId="18">'1.17'!$B:$M</definedName>
    <definedName name="_xlnm.Print_Area" localSheetId="19">'1.18'!$B:$M</definedName>
    <definedName name="_xlnm.Print_Area" localSheetId="20">'1.19'!$B:$M</definedName>
    <definedName name="_xlnm.Print_Area" localSheetId="4">'1.3'!$B:$M</definedName>
    <definedName name="_xlnm.Print_Area" localSheetId="5">'1.4'!$B:$M</definedName>
    <definedName name="_xlnm.Print_Area" localSheetId="6">'1.5'!$B:$M</definedName>
    <definedName name="_xlnm.Print_Area" localSheetId="7">'1.6'!$B:$M</definedName>
    <definedName name="_xlnm.Print_Area" localSheetId="8">'1.7'!$B:$M</definedName>
    <definedName name="_xlnm.Print_Area" localSheetId="9">'1.8'!$B:$M</definedName>
    <definedName name="_xlnm.Print_Area" localSheetId="10">'1.9'!$B:$M</definedName>
    <definedName name="_xlnm.Print_Area" localSheetId="0">'Opći podaci'!$B:$G</definedName>
    <definedName name="_xlnm.Print_Titles" localSheetId="2">' 1.1'!$7:$7</definedName>
    <definedName name="_xlnm.Print_Titles" localSheetId="3">' 1.2'!$7:$7</definedName>
    <definedName name="_xlnm.Print_Titles" localSheetId="11">'1.10'!$7:$7</definedName>
    <definedName name="_xlnm.Print_Titles" localSheetId="12">'1.11'!$7:$7</definedName>
    <definedName name="_xlnm.Print_Titles" localSheetId="13">'1.12'!$7:$7</definedName>
    <definedName name="_xlnm.Print_Titles" localSheetId="14">'1.13'!$7:$7</definedName>
    <definedName name="_xlnm.Print_Titles" localSheetId="15">'1.14'!$7:$7</definedName>
    <definedName name="_xlnm.Print_Titles" localSheetId="16">'1.15'!$7:$7</definedName>
    <definedName name="_xlnm.Print_Titles" localSheetId="17">'1.16'!$7:$7</definedName>
    <definedName name="_xlnm.Print_Titles" localSheetId="18">'1.17'!$7:$7</definedName>
    <definedName name="_xlnm.Print_Titles" localSheetId="19">'1.18'!$7:$7</definedName>
    <definedName name="_xlnm.Print_Titles" localSheetId="20">'1.19'!$7:$7</definedName>
    <definedName name="_xlnm.Print_Titles" localSheetId="4">'1.3'!$7:$7</definedName>
    <definedName name="_xlnm.Print_Titles" localSheetId="5">'1.4'!$7:$7</definedName>
    <definedName name="_xlnm.Print_Titles" localSheetId="6">'1.5'!$7:$7</definedName>
    <definedName name="_xlnm.Print_Titles" localSheetId="7">'1.6'!$7:$7</definedName>
    <definedName name="_xlnm.Print_Titles" localSheetId="8">'1.7'!$7:$7</definedName>
    <definedName name="_xlnm.Print_Titles" localSheetId="9">'1.8'!$7:$7</definedName>
    <definedName name="_xlnm.Print_Titles" localSheetId="10">'1.9'!$7:$7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1" i="178" l="1"/>
  <c r="I154" i="178" s="1"/>
  <c r="K151" i="178"/>
  <c r="J151" i="178"/>
  <c r="I151" i="178"/>
  <c r="H151" i="178"/>
  <c r="G151" i="178"/>
  <c r="F151" i="178"/>
  <c r="L150" i="178"/>
  <c r="I153" i="178" s="1"/>
  <c r="K150" i="178"/>
  <c r="J150" i="178"/>
  <c r="I150" i="178"/>
  <c r="H150" i="178"/>
  <c r="G150" i="178"/>
  <c r="F150" i="178"/>
  <c r="L149" i="178"/>
  <c r="K149" i="178"/>
  <c r="J149" i="178"/>
  <c r="I149" i="178"/>
  <c r="J153" i="178"/>
  <c r="H149" i="178"/>
  <c r="G149" i="178"/>
  <c r="F149" i="178"/>
  <c r="E150" i="178"/>
  <c r="E153" i="178" s="1"/>
  <c r="E151" i="178"/>
  <c r="E64" i="172"/>
  <c r="E114" i="175"/>
  <c r="E85" i="176"/>
  <c r="F89" i="176" s="1"/>
  <c r="E52" i="160"/>
  <c r="F56" i="160" s="1"/>
  <c r="F29" i="1"/>
  <c r="E29" i="1"/>
  <c r="D29" i="1"/>
  <c r="H9" i="181"/>
  <c r="G9" i="181"/>
  <c r="F9" i="181"/>
  <c r="L38" i="186"/>
  <c r="K38" i="186"/>
  <c r="J38" i="186"/>
  <c r="I38" i="186"/>
  <c r="I41" i="186" s="1"/>
  <c r="H38" i="186"/>
  <c r="G38" i="186"/>
  <c r="F38" i="186"/>
  <c r="L37" i="186"/>
  <c r="I40" i="186"/>
  <c r="K37" i="186"/>
  <c r="J37" i="186"/>
  <c r="I37" i="186"/>
  <c r="H37" i="186"/>
  <c r="G37" i="186"/>
  <c r="F37" i="186"/>
  <c r="L36" i="186"/>
  <c r="K36" i="186"/>
  <c r="J36" i="186"/>
  <c r="I36" i="186"/>
  <c r="J40" i="186" s="1"/>
  <c r="H36" i="186"/>
  <c r="G36" i="186"/>
  <c r="F36" i="186"/>
  <c r="F40" i="186" s="1"/>
  <c r="E38" i="186"/>
  <c r="E41" i="186" s="1"/>
  <c r="E37" i="186"/>
  <c r="C9" i="181" s="1"/>
  <c r="C12" i="181" s="1"/>
  <c r="E40" i="186"/>
  <c r="E36" i="186"/>
  <c r="L48" i="185"/>
  <c r="K48" i="185"/>
  <c r="J48" i="185"/>
  <c r="I48" i="185"/>
  <c r="H48" i="185"/>
  <c r="G48" i="185"/>
  <c r="F48" i="185"/>
  <c r="L47" i="185"/>
  <c r="K47" i="185"/>
  <c r="J47" i="185"/>
  <c r="I47" i="185"/>
  <c r="H47" i="185"/>
  <c r="E50" i="185" s="1"/>
  <c r="G47" i="185"/>
  <c r="F47" i="185"/>
  <c r="L46" i="185"/>
  <c r="K46" i="185"/>
  <c r="J46" i="185"/>
  <c r="I46" i="185"/>
  <c r="G8" i="181" s="1"/>
  <c r="H46" i="185"/>
  <c r="G46" i="185"/>
  <c r="F46" i="185"/>
  <c r="E48" i="185"/>
  <c r="E51" i="185" s="1"/>
  <c r="E47" i="185"/>
  <c r="E46" i="185"/>
  <c r="F50" i="185"/>
  <c r="L45" i="184"/>
  <c r="K45" i="184"/>
  <c r="J45" i="184"/>
  <c r="I45" i="184"/>
  <c r="H45" i="184"/>
  <c r="G45" i="184"/>
  <c r="F45" i="184"/>
  <c r="L44" i="184"/>
  <c r="K44" i="184"/>
  <c r="J44" i="184"/>
  <c r="I44" i="184"/>
  <c r="H44" i="184"/>
  <c r="G44" i="184"/>
  <c r="E9" i="181" s="1"/>
  <c r="F44" i="184"/>
  <c r="L43" i="184"/>
  <c r="J47" i="184" s="1"/>
  <c r="K43" i="184"/>
  <c r="J43" i="184"/>
  <c r="I43" i="184"/>
  <c r="H43" i="184"/>
  <c r="G43" i="184"/>
  <c r="F43" i="184"/>
  <c r="E45" i="184"/>
  <c r="E48" i="184" s="1"/>
  <c r="E44" i="184"/>
  <c r="E47" i="184"/>
  <c r="E43" i="184"/>
  <c r="F47" i="184"/>
  <c r="L63" i="183"/>
  <c r="K63" i="183"/>
  <c r="J63" i="183"/>
  <c r="I63" i="183"/>
  <c r="J67" i="183" s="1"/>
  <c r="H63" i="183"/>
  <c r="G63" i="183"/>
  <c r="E8" i="181" s="1"/>
  <c r="F63" i="183"/>
  <c r="L64" i="183"/>
  <c r="J9" i="181" s="1"/>
  <c r="I67" i="183"/>
  <c r="K64" i="183"/>
  <c r="I9" i="181" s="1"/>
  <c r="J64" i="183"/>
  <c r="I64" i="183"/>
  <c r="H64" i="183"/>
  <c r="G64" i="183"/>
  <c r="F64" i="183"/>
  <c r="L65" i="183"/>
  <c r="K65" i="183"/>
  <c r="J65" i="183"/>
  <c r="I65" i="183"/>
  <c r="I68" i="183" s="1"/>
  <c r="H65" i="183"/>
  <c r="G65" i="183"/>
  <c r="F65" i="183"/>
  <c r="E65" i="183"/>
  <c r="E64" i="183"/>
  <c r="E67" i="183" s="1"/>
  <c r="E63" i="183"/>
  <c r="F67" i="183"/>
  <c r="L57" i="182"/>
  <c r="J10" i="181" s="1"/>
  <c r="K57" i="182"/>
  <c r="I10" i="181" s="1"/>
  <c r="J57" i="182"/>
  <c r="H10" i="181" s="1"/>
  <c r="I57" i="182"/>
  <c r="H57" i="182"/>
  <c r="G57" i="182"/>
  <c r="E10" i="181" s="1"/>
  <c r="F57" i="182"/>
  <c r="L56" i="182"/>
  <c r="K56" i="182"/>
  <c r="J56" i="182"/>
  <c r="I56" i="182"/>
  <c r="I59" i="182" s="1"/>
  <c r="H56" i="182"/>
  <c r="G56" i="182"/>
  <c r="F56" i="182"/>
  <c r="D9" i="181" s="1"/>
  <c r="L55" i="182"/>
  <c r="J8" i="181" s="1"/>
  <c r="K55" i="182"/>
  <c r="I8" i="181" s="1"/>
  <c r="J55" i="182"/>
  <c r="H8" i="181" s="1"/>
  <c r="I55" i="182"/>
  <c r="H55" i="182"/>
  <c r="G55" i="182"/>
  <c r="F55" i="182"/>
  <c r="E57" i="182"/>
  <c r="E56" i="182"/>
  <c r="E59" i="182" s="1"/>
  <c r="E55" i="182"/>
  <c r="C8" i="181" s="1"/>
  <c r="L32" i="179"/>
  <c r="K32" i="179"/>
  <c r="J32" i="179"/>
  <c r="H10" i="159" s="1"/>
  <c r="I32" i="179"/>
  <c r="I35" i="179" s="1"/>
  <c r="H32" i="179"/>
  <c r="G32" i="179"/>
  <c r="F32" i="179"/>
  <c r="L31" i="179"/>
  <c r="K31" i="179"/>
  <c r="J31" i="179"/>
  <c r="I31" i="179"/>
  <c r="I34" i="179"/>
  <c r="H31" i="179"/>
  <c r="E34" i="179" s="1"/>
  <c r="G31" i="179"/>
  <c r="F31" i="179"/>
  <c r="L30" i="179"/>
  <c r="K30" i="179"/>
  <c r="J30" i="179"/>
  <c r="I30" i="179"/>
  <c r="J34" i="179" s="1"/>
  <c r="H30" i="179"/>
  <c r="G30" i="179"/>
  <c r="F30" i="179"/>
  <c r="E32" i="179"/>
  <c r="E35" i="179" s="1"/>
  <c r="E31" i="179"/>
  <c r="E30" i="179"/>
  <c r="F34" i="179" s="1"/>
  <c r="E149" i="178"/>
  <c r="F153" i="178" s="1"/>
  <c r="L102" i="187"/>
  <c r="K102" i="187"/>
  <c r="J102" i="187"/>
  <c r="I105" i="187" s="1"/>
  <c r="I102" i="187"/>
  <c r="H102" i="187"/>
  <c r="G102" i="187"/>
  <c r="F102" i="187"/>
  <c r="E102" i="187"/>
  <c r="E105" i="187" s="1"/>
  <c r="L100" i="187"/>
  <c r="K100" i="187"/>
  <c r="J100" i="187"/>
  <c r="I100" i="187"/>
  <c r="J104" i="187" s="1"/>
  <c r="H100" i="187"/>
  <c r="G100" i="187"/>
  <c r="F100" i="187"/>
  <c r="E100" i="187"/>
  <c r="F104" i="187" s="1"/>
  <c r="L81" i="177"/>
  <c r="K81" i="177"/>
  <c r="J81" i="177"/>
  <c r="I81" i="177"/>
  <c r="I84" i="177" s="1"/>
  <c r="H81" i="177"/>
  <c r="G81" i="177"/>
  <c r="F81" i="177"/>
  <c r="L80" i="177"/>
  <c r="K80" i="177"/>
  <c r="J80" i="177"/>
  <c r="I80" i="177"/>
  <c r="I83" i="177" s="1"/>
  <c r="H80" i="177"/>
  <c r="G80" i="177"/>
  <c r="F80" i="177"/>
  <c r="L79" i="177"/>
  <c r="K79" i="177"/>
  <c r="J79" i="177"/>
  <c r="I79" i="177"/>
  <c r="J83" i="177" s="1"/>
  <c r="H79" i="177"/>
  <c r="G79" i="177"/>
  <c r="F79" i="177"/>
  <c r="E81" i="177"/>
  <c r="E84" i="177" s="1"/>
  <c r="E80" i="177"/>
  <c r="E79" i="177"/>
  <c r="L87" i="176"/>
  <c r="K87" i="176"/>
  <c r="J87" i="176"/>
  <c r="I87" i="176"/>
  <c r="I90" i="176"/>
  <c r="H87" i="176"/>
  <c r="G87" i="176"/>
  <c r="F87" i="176"/>
  <c r="L86" i="176"/>
  <c r="K86" i="176"/>
  <c r="J86" i="176"/>
  <c r="I86" i="176"/>
  <c r="I89" i="176" s="1"/>
  <c r="H86" i="176"/>
  <c r="G86" i="176"/>
  <c r="F86" i="176"/>
  <c r="L85" i="176"/>
  <c r="K85" i="176"/>
  <c r="J85" i="176"/>
  <c r="I85" i="176"/>
  <c r="H85" i="176"/>
  <c r="G85" i="176"/>
  <c r="F85" i="176"/>
  <c r="E87" i="176"/>
  <c r="E86" i="176"/>
  <c r="E89" i="176" s="1"/>
  <c r="L116" i="175"/>
  <c r="K116" i="175"/>
  <c r="J116" i="175"/>
  <c r="I116" i="175"/>
  <c r="I119" i="175"/>
  <c r="H116" i="175"/>
  <c r="G116" i="175"/>
  <c r="F116" i="175"/>
  <c r="L115" i="175"/>
  <c r="K115" i="175"/>
  <c r="J115" i="175"/>
  <c r="I115" i="175"/>
  <c r="I118" i="175"/>
  <c r="H115" i="175"/>
  <c r="G115" i="175"/>
  <c r="F115" i="175"/>
  <c r="E115" i="175"/>
  <c r="E118" i="175" s="1"/>
  <c r="E116" i="175"/>
  <c r="E119" i="175" s="1"/>
  <c r="L114" i="175"/>
  <c r="K114" i="175"/>
  <c r="J114" i="175"/>
  <c r="J118" i="175" s="1"/>
  <c r="I114" i="175"/>
  <c r="H114" i="175"/>
  <c r="G114" i="175"/>
  <c r="F114" i="175"/>
  <c r="F118" i="175"/>
  <c r="L90" i="174"/>
  <c r="K90" i="174"/>
  <c r="J90" i="174"/>
  <c r="I90" i="174"/>
  <c r="I93" i="174" s="1"/>
  <c r="H90" i="174"/>
  <c r="G90" i="174"/>
  <c r="F90" i="174"/>
  <c r="E90" i="174"/>
  <c r="E93" i="174" s="1"/>
  <c r="L89" i="174"/>
  <c r="I92" i="174" s="1"/>
  <c r="K89" i="174"/>
  <c r="J89" i="174"/>
  <c r="I89" i="174"/>
  <c r="H89" i="174"/>
  <c r="G89" i="174"/>
  <c r="F89" i="174"/>
  <c r="E89" i="174"/>
  <c r="E92" i="174" s="1"/>
  <c r="L88" i="174"/>
  <c r="K88" i="174"/>
  <c r="J88" i="174"/>
  <c r="I88" i="174"/>
  <c r="J92" i="174" s="1"/>
  <c r="H88" i="174"/>
  <c r="G88" i="174"/>
  <c r="F88" i="174"/>
  <c r="E88" i="174"/>
  <c r="L81" i="173"/>
  <c r="K81" i="173"/>
  <c r="J81" i="173"/>
  <c r="I81" i="173"/>
  <c r="I84" i="173"/>
  <c r="H81" i="173"/>
  <c r="G81" i="173"/>
  <c r="F81" i="173"/>
  <c r="E81" i="173"/>
  <c r="L80" i="173"/>
  <c r="K80" i="173"/>
  <c r="J80" i="173"/>
  <c r="I80" i="173"/>
  <c r="I83" i="173"/>
  <c r="H80" i="173"/>
  <c r="G80" i="173"/>
  <c r="F80" i="173"/>
  <c r="E80" i="173"/>
  <c r="E83" i="173"/>
  <c r="L79" i="173"/>
  <c r="K79" i="173"/>
  <c r="J79" i="173"/>
  <c r="I79" i="173"/>
  <c r="J83" i="173" s="1"/>
  <c r="H79" i="173"/>
  <c r="G79" i="173"/>
  <c r="F79" i="173"/>
  <c r="E79" i="173"/>
  <c r="F83" i="173" s="1"/>
  <c r="E66" i="172"/>
  <c r="L65" i="172"/>
  <c r="K65" i="172"/>
  <c r="J65" i="172"/>
  <c r="I65" i="172"/>
  <c r="I68" i="172" s="1"/>
  <c r="H65" i="172"/>
  <c r="G65" i="172"/>
  <c r="F65" i="172"/>
  <c r="E65" i="172"/>
  <c r="E68" i="172" s="1"/>
  <c r="L64" i="172"/>
  <c r="K64" i="172"/>
  <c r="J64" i="172"/>
  <c r="I64" i="172"/>
  <c r="H64" i="172"/>
  <c r="G64" i="172"/>
  <c r="F64" i="172"/>
  <c r="F68" i="172"/>
  <c r="L18" i="171"/>
  <c r="K18" i="171"/>
  <c r="J18" i="171"/>
  <c r="I18" i="171"/>
  <c r="I21" i="171" s="1"/>
  <c r="H18" i="171"/>
  <c r="G18" i="171"/>
  <c r="F18" i="171"/>
  <c r="L17" i="171"/>
  <c r="K17" i="171"/>
  <c r="J17" i="171"/>
  <c r="I17" i="171"/>
  <c r="J21" i="171"/>
  <c r="H17" i="171"/>
  <c r="G17" i="171"/>
  <c r="F17" i="171"/>
  <c r="E18" i="171"/>
  <c r="E17" i="171"/>
  <c r="F21" i="171" s="1"/>
  <c r="L43" i="170"/>
  <c r="I46" i="170" s="1"/>
  <c r="K43" i="170"/>
  <c r="J43" i="170"/>
  <c r="I43" i="170"/>
  <c r="H43" i="170"/>
  <c r="G43" i="170"/>
  <c r="F43" i="170"/>
  <c r="E43" i="170"/>
  <c r="L42" i="170"/>
  <c r="I45" i="170"/>
  <c r="K42" i="170"/>
  <c r="J42" i="170"/>
  <c r="I42" i="170"/>
  <c r="H42" i="170"/>
  <c r="G42" i="170"/>
  <c r="F42" i="170"/>
  <c r="E42" i="170"/>
  <c r="E45" i="170"/>
  <c r="L41" i="170"/>
  <c r="K41" i="170"/>
  <c r="J41" i="170"/>
  <c r="I41" i="170"/>
  <c r="J45" i="170"/>
  <c r="H41" i="170"/>
  <c r="G41" i="170"/>
  <c r="F41" i="170"/>
  <c r="E41" i="170"/>
  <c r="L52" i="169"/>
  <c r="K52" i="169"/>
  <c r="J52" i="169"/>
  <c r="I52" i="169"/>
  <c r="I55" i="169"/>
  <c r="H52" i="169"/>
  <c r="G52" i="169"/>
  <c r="F52" i="169"/>
  <c r="E52" i="169"/>
  <c r="L51" i="169"/>
  <c r="K51" i="169"/>
  <c r="J51" i="169"/>
  <c r="I51" i="169"/>
  <c r="H51" i="169"/>
  <c r="G51" i="169"/>
  <c r="F51" i="169"/>
  <c r="D9" i="159" s="1"/>
  <c r="E51" i="169"/>
  <c r="E54" i="169" s="1"/>
  <c r="L50" i="169"/>
  <c r="K50" i="169"/>
  <c r="J50" i="169"/>
  <c r="I50" i="169"/>
  <c r="J54" i="169" s="1"/>
  <c r="H50" i="169"/>
  <c r="G50" i="169"/>
  <c r="F50" i="169"/>
  <c r="E50" i="169"/>
  <c r="L68" i="168"/>
  <c r="K68" i="168"/>
  <c r="J68" i="168"/>
  <c r="I68" i="168"/>
  <c r="I71" i="168" s="1"/>
  <c r="H68" i="168"/>
  <c r="G68" i="168"/>
  <c r="F68" i="168"/>
  <c r="E68" i="168"/>
  <c r="E71" i="168"/>
  <c r="L67" i="168"/>
  <c r="K67" i="168"/>
  <c r="J67" i="168"/>
  <c r="I67" i="168"/>
  <c r="I70" i="168"/>
  <c r="H67" i="168"/>
  <c r="G67" i="168"/>
  <c r="F67" i="168"/>
  <c r="E67" i="168"/>
  <c r="L66" i="168"/>
  <c r="K66" i="168"/>
  <c r="J66" i="168"/>
  <c r="I66" i="168"/>
  <c r="H66" i="168"/>
  <c r="G66" i="168"/>
  <c r="F66" i="168"/>
  <c r="E66" i="168"/>
  <c r="F70" i="168" s="1"/>
  <c r="L92" i="167"/>
  <c r="K92" i="167"/>
  <c r="J92" i="167"/>
  <c r="I92" i="167"/>
  <c r="I95" i="167"/>
  <c r="H92" i="167"/>
  <c r="G92" i="167"/>
  <c r="F92" i="167"/>
  <c r="E92" i="167"/>
  <c r="E95" i="167" s="1"/>
  <c r="L91" i="167"/>
  <c r="K91" i="167"/>
  <c r="J91" i="167"/>
  <c r="I91" i="167"/>
  <c r="J95" i="167" s="1"/>
  <c r="H91" i="167"/>
  <c r="G91" i="167"/>
  <c r="F91" i="167"/>
  <c r="E91" i="167"/>
  <c r="F95" i="167"/>
  <c r="L49" i="166"/>
  <c r="K49" i="166"/>
  <c r="J49" i="166"/>
  <c r="I49" i="166"/>
  <c r="H49" i="166"/>
  <c r="G49" i="166"/>
  <c r="F49" i="166"/>
  <c r="L48" i="166"/>
  <c r="K48" i="166"/>
  <c r="J48" i="166"/>
  <c r="I48" i="166"/>
  <c r="I51" i="166"/>
  <c r="H48" i="166"/>
  <c r="G48" i="166"/>
  <c r="F48" i="166"/>
  <c r="L47" i="166"/>
  <c r="K47" i="166"/>
  <c r="J47" i="166"/>
  <c r="I47" i="166"/>
  <c r="J51" i="166"/>
  <c r="H47" i="166"/>
  <c r="G47" i="166"/>
  <c r="F47" i="166"/>
  <c r="E49" i="166"/>
  <c r="E52" i="166"/>
  <c r="E48" i="166"/>
  <c r="E47" i="166"/>
  <c r="L37" i="165"/>
  <c r="K37" i="165"/>
  <c r="J37" i="165"/>
  <c r="I37" i="165"/>
  <c r="J41" i="165" s="1"/>
  <c r="H37" i="165"/>
  <c r="G37" i="165"/>
  <c r="E8" i="159" s="1"/>
  <c r="F37" i="165"/>
  <c r="F41" i="165"/>
  <c r="L39" i="165"/>
  <c r="K39" i="165"/>
  <c r="J39" i="165"/>
  <c r="I39" i="165"/>
  <c r="I42" i="165"/>
  <c r="H39" i="165"/>
  <c r="G39" i="165"/>
  <c r="F39" i="165"/>
  <c r="E39" i="165"/>
  <c r="E42" i="165" s="1"/>
  <c r="L38" i="165"/>
  <c r="K38" i="165"/>
  <c r="I9" i="159" s="1"/>
  <c r="J38" i="165"/>
  <c r="I38" i="165"/>
  <c r="I41" i="165" s="1"/>
  <c r="H38" i="165"/>
  <c r="G38" i="165"/>
  <c r="F38" i="165"/>
  <c r="E38" i="165"/>
  <c r="E41" i="165" s="1"/>
  <c r="E37" i="165"/>
  <c r="L41" i="164"/>
  <c r="K41" i="164"/>
  <c r="I10" i="159" s="1"/>
  <c r="J41" i="164"/>
  <c r="I41" i="164"/>
  <c r="I44" i="164" s="1"/>
  <c r="H41" i="164"/>
  <c r="G41" i="164"/>
  <c r="F41" i="164"/>
  <c r="E41" i="164"/>
  <c r="E44" i="164" s="1"/>
  <c r="L40" i="164"/>
  <c r="K40" i="164"/>
  <c r="J40" i="164"/>
  <c r="I40" i="164"/>
  <c r="I43" i="164" s="1"/>
  <c r="H40" i="164"/>
  <c r="G40" i="164"/>
  <c r="F40" i="164"/>
  <c r="E40" i="164"/>
  <c r="E43" i="164"/>
  <c r="L39" i="164"/>
  <c r="K39" i="164"/>
  <c r="J39" i="164"/>
  <c r="I39" i="164"/>
  <c r="J43" i="164" s="1"/>
  <c r="H39" i="164"/>
  <c r="F43" i="164"/>
  <c r="G39" i="164"/>
  <c r="F39" i="164"/>
  <c r="E39" i="164"/>
  <c r="L47" i="163"/>
  <c r="K47" i="163"/>
  <c r="J47" i="163"/>
  <c r="I47" i="163"/>
  <c r="H47" i="163"/>
  <c r="G47" i="163"/>
  <c r="F47" i="163"/>
  <c r="E47" i="163"/>
  <c r="E50" i="163" s="1"/>
  <c r="L46" i="163"/>
  <c r="K46" i="163"/>
  <c r="J46" i="163"/>
  <c r="I46" i="163"/>
  <c r="H46" i="163"/>
  <c r="G46" i="163"/>
  <c r="F46" i="163"/>
  <c r="E46" i="163"/>
  <c r="E49" i="163"/>
  <c r="L45" i="163"/>
  <c r="K45" i="163"/>
  <c r="J45" i="163"/>
  <c r="I45" i="163"/>
  <c r="J49" i="163" s="1"/>
  <c r="H45" i="163"/>
  <c r="G45" i="163"/>
  <c r="F45" i="163"/>
  <c r="E45" i="163"/>
  <c r="F49" i="163" s="1"/>
  <c r="L79" i="162"/>
  <c r="K79" i="162"/>
  <c r="J79" i="162"/>
  <c r="I79" i="162"/>
  <c r="I82" i="162" s="1"/>
  <c r="H79" i="162"/>
  <c r="G79" i="162"/>
  <c r="F79" i="162"/>
  <c r="L78" i="162"/>
  <c r="K78" i="162"/>
  <c r="J78" i="162"/>
  <c r="I78" i="162"/>
  <c r="G9" i="159" s="1"/>
  <c r="H78" i="162"/>
  <c r="G78" i="162"/>
  <c r="F78" i="162"/>
  <c r="L77" i="162"/>
  <c r="K77" i="162"/>
  <c r="J77" i="162"/>
  <c r="J81" i="162" s="1"/>
  <c r="I77" i="162"/>
  <c r="H77" i="162"/>
  <c r="G77" i="162"/>
  <c r="F77" i="162"/>
  <c r="E79" i="162"/>
  <c r="E82" i="162" s="1"/>
  <c r="E78" i="162"/>
  <c r="E81" i="162" s="1"/>
  <c r="E77" i="162"/>
  <c r="F81" i="162" s="1"/>
  <c r="L73" i="161"/>
  <c r="I76" i="161" s="1"/>
  <c r="K73" i="161"/>
  <c r="J73" i="161"/>
  <c r="I73" i="161"/>
  <c r="H73" i="161"/>
  <c r="G73" i="161"/>
  <c r="F73" i="161"/>
  <c r="L72" i="161"/>
  <c r="K72" i="161"/>
  <c r="J72" i="161"/>
  <c r="I72" i="161"/>
  <c r="I75" i="161"/>
  <c r="H72" i="161"/>
  <c r="G72" i="161"/>
  <c r="F72" i="161"/>
  <c r="E73" i="161"/>
  <c r="E76" i="161" s="1"/>
  <c r="E72" i="161"/>
  <c r="L71" i="161"/>
  <c r="K71" i="161"/>
  <c r="J71" i="161"/>
  <c r="I71" i="161"/>
  <c r="J75" i="161" s="1"/>
  <c r="H71" i="161"/>
  <c r="G71" i="161"/>
  <c r="F71" i="161"/>
  <c r="D8" i="159" s="1"/>
  <c r="E71" i="161"/>
  <c r="L54" i="160"/>
  <c r="I57" i="160" s="1"/>
  <c r="K54" i="160"/>
  <c r="J54" i="160"/>
  <c r="I54" i="160"/>
  <c r="H54" i="160"/>
  <c r="G54" i="160"/>
  <c r="F54" i="160"/>
  <c r="E54" i="160"/>
  <c r="E57" i="160"/>
  <c r="L53" i="160"/>
  <c r="J9" i="159" s="1"/>
  <c r="I56" i="160"/>
  <c r="K53" i="160"/>
  <c r="J53" i="160"/>
  <c r="I53" i="160"/>
  <c r="H53" i="160"/>
  <c r="G53" i="160"/>
  <c r="F53" i="160"/>
  <c r="E53" i="160"/>
  <c r="E56" i="160" s="1"/>
  <c r="L52" i="160"/>
  <c r="K52" i="160"/>
  <c r="J52" i="160"/>
  <c r="I52" i="160"/>
  <c r="G8" i="159" s="1"/>
  <c r="J56" i="160"/>
  <c r="H52" i="160"/>
  <c r="G52" i="160"/>
  <c r="F52" i="160"/>
  <c r="I104" i="187"/>
  <c r="E104" i="187"/>
  <c r="B3" i="187"/>
  <c r="I51" i="185"/>
  <c r="I50" i="185"/>
  <c r="I48" i="184"/>
  <c r="I47" i="184"/>
  <c r="L66" i="172"/>
  <c r="K66" i="172"/>
  <c r="J66" i="172"/>
  <c r="I66" i="172"/>
  <c r="I69" i="172" s="1"/>
  <c r="H66" i="172"/>
  <c r="G66" i="172"/>
  <c r="F66" i="172"/>
  <c r="I22" i="171"/>
  <c r="E22" i="171"/>
  <c r="E46" i="170"/>
  <c r="I54" i="169"/>
  <c r="J70" i="168"/>
  <c r="L93" i="167"/>
  <c r="K93" i="167"/>
  <c r="J93" i="167"/>
  <c r="I93" i="167"/>
  <c r="H93" i="167"/>
  <c r="G93" i="167"/>
  <c r="F93" i="167"/>
  <c r="E96" i="167"/>
  <c r="B3" i="186"/>
  <c r="B3" i="185"/>
  <c r="B3" i="184"/>
  <c r="B3" i="183"/>
  <c r="B3" i="182"/>
  <c r="B3" i="179"/>
  <c r="B3" i="178"/>
  <c r="B3" i="177"/>
  <c r="B3" i="176"/>
  <c r="B3" i="175"/>
  <c r="B3" i="174"/>
  <c r="B3" i="173"/>
  <c r="B3" i="172"/>
  <c r="B3" i="171"/>
  <c r="B3" i="170"/>
  <c r="B3" i="169"/>
  <c r="B3" i="168"/>
  <c r="B3" i="167"/>
  <c r="B3" i="166"/>
  <c r="B3" i="165"/>
  <c r="B3" i="181"/>
  <c r="I50" i="163"/>
  <c r="I49" i="163"/>
  <c r="B3" i="164"/>
  <c r="B3" i="163"/>
  <c r="B3" i="162"/>
  <c r="B3" i="161"/>
  <c r="B3" i="160"/>
  <c r="B3" i="159"/>
  <c r="L59" i="158"/>
  <c r="K59" i="158"/>
  <c r="J59" i="158"/>
  <c r="I59" i="158"/>
  <c r="I62" i="158" s="1"/>
  <c r="H59" i="158"/>
  <c r="G59" i="158"/>
  <c r="F59" i="158"/>
  <c r="L58" i="158"/>
  <c r="K58" i="158"/>
  <c r="J58" i="158"/>
  <c r="I58" i="158"/>
  <c r="I61" i="158" s="1"/>
  <c r="H58" i="158"/>
  <c r="G58" i="158"/>
  <c r="F58" i="158"/>
  <c r="E59" i="158"/>
  <c r="E62" i="158" s="1"/>
  <c r="E58" i="158"/>
  <c r="E61" i="158" s="1"/>
  <c r="L57" i="158"/>
  <c r="K57" i="158"/>
  <c r="J57" i="158"/>
  <c r="J61" i="158" s="1"/>
  <c r="I57" i="158"/>
  <c r="H57" i="158"/>
  <c r="G57" i="158"/>
  <c r="F57" i="158"/>
  <c r="E57" i="158"/>
  <c r="F61" i="158" s="1"/>
  <c r="L34" i="157"/>
  <c r="K34" i="157"/>
  <c r="J34" i="157"/>
  <c r="I34" i="157"/>
  <c r="H34" i="157"/>
  <c r="E37" i="157" s="1"/>
  <c r="G34" i="157"/>
  <c r="F34" i="157"/>
  <c r="L33" i="157"/>
  <c r="I36" i="157"/>
  <c r="K33" i="157"/>
  <c r="J33" i="157"/>
  <c r="I33" i="157"/>
  <c r="H33" i="157"/>
  <c r="G33" i="157"/>
  <c r="F33" i="157"/>
  <c r="E34" i="157"/>
  <c r="E33" i="157"/>
  <c r="E36" i="157"/>
  <c r="L32" i="157"/>
  <c r="K32" i="157"/>
  <c r="J32" i="157"/>
  <c r="I32" i="157"/>
  <c r="J36" i="157" s="1"/>
  <c r="H32" i="157"/>
  <c r="G32" i="157"/>
  <c r="F32" i="157"/>
  <c r="E32" i="157"/>
  <c r="L44" i="156"/>
  <c r="K44" i="156"/>
  <c r="J44" i="156"/>
  <c r="I44" i="156"/>
  <c r="H44" i="156"/>
  <c r="G44" i="156"/>
  <c r="F44" i="156"/>
  <c r="L43" i="156"/>
  <c r="K43" i="156"/>
  <c r="J43" i="156"/>
  <c r="I43" i="156"/>
  <c r="I46" i="156" s="1"/>
  <c r="H43" i="156"/>
  <c r="G43" i="156"/>
  <c r="F43" i="156"/>
  <c r="E44" i="156"/>
  <c r="E47" i="156" s="1"/>
  <c r="E43" i="156"/>
  <c r="L42" i="156"/>
  <c r="K42" i="156"/>
  <c r="J42" i="156"/>
  <c r="I42" i="156"/>
  <c r="H42" i="156"/>
  <c r="G42" i="156"/>
  <c r="F42" i="156"/>
  <c r="E42" i="156"/>
  <c r="L60" i="155"/>
  <c r="K60" i="155"/>
  <c r="J60" i="155"/>
  <c r="I60" i="155"/>
  <c r="I63" i="155" s="1"/>
  <c r="H60" i="155"/>
  <c r="G60" i="155"/>
  <c r="F60" i="155"/>
  <c r="E60" i="155"/>
  <c r="E63" i="155"/>
  <c r="L59" i="155"/>
  <c r="K59" i="155"/>
  <c r="J59" i="155"/>
  <c r="I59" i="155"/>
  <c r="I62" i="155"/>
  <c r="H59" i="155"/>
  <c r="G59" i="155"/>
  <c r="F59" i="155"/>
  <c r="E59" i="155"/>
  <c r="L58" i="155"/>
  <c r="K58" i="155"/>
  <c r="J58" i="155"/>
  <c r="I58" i="155"/>
  <c r="J62" i="155"/>
  <c r="H58" i="155"/>
  <c r="G58" i="155"/>
  <c r="F58" i="155"/>
  <c r="E58" i="155"/>
  <c r="F62" i="155" s="1"/>
  <c r="L25" i="153"/>
  <c r="K25" i="153"/>
  <c r="J25" i="153"/>
  <c r="I25" i="153"/>
  <c r="H25" i="153"/>
  <c r="G25" i="153"/>
  <c r="F25" i="153"/>
  <c r="L27" i="153"/>
  <c r="K27" i="153"/>
  <c r="J27" i="153"/>
  <c r="I27" i="153"/>
  <c r="I30" i="153" s="1"/>
  <c r="H27" i="153"/>
  <c r="G27" i="153"/>
  <c r="F27" i="153"/>
  <c r="L26" i="153"/>
  <c r="K26" i="153"/>
  <c r="J26" i="153"/>
  <c r="I26" i="153"/>
  <c r="H26" i="153"/>
  <c r="G26" i="153"/>
  <c r="F26" i="153"/>
  <c r="E27" i="153"/>
  <c r="E30" i="153" s="1"/>
  <c r="E26" i="153"/>
  <c r="E25" i="153"/>
  <c r="I37" i="157"/>
  <c r="I47" i="156"/>
  <c r="J29" i="153"/>
  <c r="I29" i="153"/>
  <c r="B3" i="158"/>
  <c r="B3" i="157"/>
  <c r="B3" i="156"/>
  <c r="B3" i="155"/>
  <c r="B3" i="153"/>
  <c r="B3" i="152"/>
  <c r="L88" i="151"/>
  <c r="I91" i="151"/>
  <c r="K88" i="151"/>
  <c r="J88" i="151"/>
  <c r="I88" i="151"/>
  <c r="H88" i="151"/>
  <c r="G88" i="151"/>
  <c r="F88" i="151"/>
  <c r="L89" i="151"/>
  <c r="K89" i="151"/>
  <c r="J89" i="151"/>
  <c r="I92" i="151" s="1"/>
  <c r="I89" i="151"/>
  <c r="G10" i="152"/>
  <c r="H89" i="151"/>
  <c r="E92" i="151" s="1"/>
  <c r="G89" i="151"/>
  <c r="F89" i="151"/>
  <c r="E89" i="151"/>
  <c r="E88" i="151"/>
  <c r="L87" i="151"/>
  <c r="K87" i="151"/>
  <c r="J87" i="151"/>
  <c r="I87" i="151"/>
  <c r="J91" i="151" s="1"/>
  <c r="H87" i="151"/>
  <c r="G87" i="151"/>
  <c r="F87" i="151"/>
  <c r="E87" i="151"/>
  <c r="L38" i="150"/>
  <c r="K38" i="150"/>
  <c r="J38" i="150"/>
  <c r="I41" i="150" s="1"/>
  <c r="I38" i="150"/>
  <c r="H38" i="150"/>
  <c r="G38" i="150"/>
  <c r="F38" i="150"/>
  <c r="L37" i="150"/>
  <c r="K37" i="150"/>
  <c r="J37" i="150"/>
  <c r="H9" i="152" s="1"/>
  <c r="I37" i="150"/>
  <c r="I40" i="150" s="1"/>
  <c r="H37" i="150"/>
  <c r="G37" i="150"/>
  <c r="F37" i="150"/>
  <c r="L36" i="150"/>
  <c r="K36" i="150"/>
  <c r="J36" i="150"/>
  <c r="I36" i="150"/>
  <c r="J40" i="150" s="1"/>
  <c r="H36" i="150"/>
  <c r="G36" i="150"/>
  <c r="E8" i="147" s="1"/>
  <c r="F36" i="150"/>
  <c r="E38" i="150"/>
  <c r="E41" i="150" s="1"/>
  <c r="E37" i="150"/>
  <c r="E40" i="150" s="1"/>
  <c r="E36" i="150"/>
  <c r="L55" i="149"/>
  <c r="K55" i="149"/>
  <c r="J55" i="149"/>
  <c r="I58" i="149" s="1"/>
  <c r="I55" i="149"/>
  <c r="H55" i="149"/>
  <c r="G55" i="149"/>
  <c r="E10" i="152" s="1"/>
  <c r="F55" i="149"/>
  <c r="L54" i="149"/>
  <c r="J9" i="147" s="1"/>
  <c r="K54" i="149"/>
  <c r="J54" i="149"/>
  <c r="I54" i="149"/>
  <c r="H54" i="149"/>
  <c r="G54" i="149"/>
  <c r="F54" i="149"/>
  <c r="L53" i="149"/>
  <c r="K53" i="149"/>
  <c r="J53" i="149"/>
  <c r="H8" i="152" s="1"/>
  <c r="I53" i="149"/>
  <c r="J57" i="149"/>
  <c r="H53" i="149"/>
  <c r="F8" i="152" s="1"/>
  <c r="G53" i="149"/>
  <c r="F53" i="149"/>
  <c r="E55" i="149"/>
  <c r="E54" i="149"/>
  <c r="C9" i="147" s="1"/>
  <c r="E53" i="149"/>
  <c r="L43" i="148"/>
  <c r="K43" i="148"/>
  <c r="I10" i="147" s="1"/>
  <c r="J43" i="148"/>
  <c r="H10" i="152" s="1"/>
  <c r="I43" i="148"/>
  <c r="H43" i="148"/>
  <c r="G43" i="148"/>
  <c r="F43" i="148"/>
  <c r="E43" i="148"/>
  <c r="L42" i="148"/>
  <c r="K42" i="148"/>
  <c r="J42" i="148"/>
  <c r="I42" i="148"/>
  <c r="G9" i="152" s="1"/>
  <c r="H42" i="148"/>
  <c r="G42" i="148"/>
  <c r="F42" i="148"/>
  <c r="E42" i="148"/>
  <c r="E45" i="148" s="1"/>
  <c r="L41" i="148"/>
  <c r="J8" i="147" s="1"/>
  <c r="K41" i="148"/>
  <c r="I8" i="152" s="1"/>
  <c r="J41" i="148"/>
  <c r="H8" i="147" s="1"/>
  <c r="I41" i="148"/>
  <c r="J45" i="148" s="1"/>
  <c r="H41" i="148"/>
  <c r="G41" i="148"/>
  <c r="F41" i="148"/>
  <c r="E41" i="148"/>
  <c r="F45" i="148" s="1"/>
  <c r="B3" i="151"/>
  <c r="B3" i="150"/>
  <c r="B3" i="149"/>
  <c r="B3" i="148"/>
  <c r="B3" i="146"/>
  <c r="B3" i="145"/>
  <c r="B3" i="144"/>
  <c r="B3" i="143"/>
  <c r="B3" i="139"/>
  <c r="B3" i="147"/>
  <c r="L23" i="146"/>
  <c r="K23" i="146"/>
  <c r="J23" i="146"/>
  <c r="I23" i="146"/>
  <c r="I26" i="146" s="1"/>
  <c r="H23" i="146"/>
  <c r="G23" i="146"/>
  <c r="F23" i="146"/>
  <c r="L22" i="146"/>
  <c r="K22" i="146"/>
  <c r="J22" i="146"/>
  <c r="I22" i="146"/>
  <c r="I25" i="146" s="1"/>
  <c r="H22" i="146"/>
  <c r="G22" i="146"/>
  <c r="F22" i="146"/>
  <c r="E23" i="146"/>
  <c r="E22" i="146"/>
  <c r="E25" i="146" s="1"/>
  <c r="L21" i="146"/>
  <c r="K21" i="146"/>
  <c r="J21" i="146"/>
  <c r="I21" i="146"/>
  <c r="H21" i="146"/>
  <c r="G21" i="146"/>
  <c r="F21" i="146"/>
  <c r="E21" i="146"/>
  <c r="L25" i="145"/>
  <c r="K25" i="145"/>
  <c r="J25" i="145"/>
  <c r="I25" i="145"/>
  <c r="I28" i="145"/>
  <c r="H25" i="145"/>
  <c r="G25" i="145"/>
  <c r="F25" i="145"/>
  <c r="E28" i="145" s="1"/>
  <c r="L24" i="145"/>
  <c r="I27" i="145"/>
  <c r="K24" i="145"/>
  <c r="J24" i="145"/>
  <c r="I24" i="145"/>
  <c r="H24" i="145"/>
  <c r="G24" i="145"/>
  <c r="F24" i="145"/>
  <c r="E25" i="145"/>
  <c r="E24" i="145"/>
  <c r="E27" i="145"/>
  <c r="L23" i="145"/>
  <c r="K23" i="145"/>
  <c r="J23" i="145"/>
  <c r="I23" i="145"/>
  <c r="J27" i="145" s="1"/>
  <c r="H23" i="145"/>
  <c r="G23" i="145"/>
  <c r="F23" i="145"/>
  <c r="E23" i="145"/>
  <c r="L73" i="144"/>
  <c r="K73" i="144"/>
  <c r="I10" i="142" s="1"/>
  <c r="J73" i="144"/>
  <c r="I73" i="144"/>
  <c r="H73" i="144"/>
  <c r="G73" i="144"/>
  <c r="F73" i="144"/>
  <c r="E73" i="144"/>
  <c r="E76" i="144" s="1"/>
  <c r="L72" i="144"/>
  <c r="K72" i="144"/>
  <c r="J72" i="144"/>
  <c r="I72" i="144"/>
  <c r="I75" i="144" s="1"/>
  <c r="H72" i="144"/>
  <c r="G72" i="144"/>
  <c r="F72" i="144"/>
  <c r="D9" i="142" s="1"/>
  <c r="E72" i="144"/>
  <c r="L71" i="144"/>
  <c r="K71" i="144"/>
  <c r="J71" i="144"/>
  <c r="I71" i="144"/>
  <c r="J75" i="144" s="1"/>
  <c r="H71" i="144"/>
  <c r="G71" i="144"/>
  <c r="F71" i="144"/>
  <c r="E71" i="144"/>
  <c r="L36" i="143"/>
  <c r="K36" i="143"/>
  <c r="J36" i="143"/>
  <c r="I36" i="143"/>
  <c r="I39" i="143" s="1"/>
  <c r="H36" i="143"/>
  <c r="G36" i="143"/>
  <c r="E10" i="142" s="1"/>
  <c r="F36" i="143"/>
  <c r="L35" i="143"/>
  <c r="K35" i="143"/>
  <c r="J35" i="143"/>
  <c r="I35" i="143"/>
  <c r="I38" i="143"/>
  <c r="H35" i="143"/>
  <c r="G35" i="143"/>
  <c r="F35" i="143"/>
  <c r="E36" i="143"/>
  <c r="E39" i="143" s="1"/>
  <c r="E35" i="143"/>
  <c r="E38" i="143" s="1"/>
  <c r="L34" i="143"/>
  <c r="J8" i="142" s="1"/>
  <c r="K34" i="143"/>
  <c r="J34" i="143"/>
  <c r="I34" i="143"/>
  <c r="H34" i="143"/>
  <c r="G34" i="143"/>
  <c r="F34" i="143"/>
  <c r="E34" i="143"/>
  <c r="L47" i="139"/>
  <c r="J10" i="142" s="1"/>
  <c r="K47" i="139"/>
  <c r="J47" i="139"/>
  <c r="I47" i="139"/>
  <c r="H47" i="139"/>
  <c r="F10" i="142" s="1"/>
  <c r="G47" i="139"/>
  <c r="F47" i="139"/>
  <c r="L46" i="139"/>
  <c r="K46" i="139"/>
  <c r="J46" i="139"/>
  <c r="I46" i="139"/>
  <c r="I49" i="139" s="1"/>
  <c r="H46" i="139"/>
  <c r="G46" i="139"/>
  <c r="F46" i="139"/>
  <c r="E47" i="139"/>
  <c r="E46" i="139"/>
  <c r="C9" i="142" s="1"/>
  <c r="L45" i="139"/>
  <c r="K45" i="139"/>
  <c r="I8" i="142" s="1"/>
  <c r="J45" i="139"/>
  <c r="I45" i="139"/>
  <c r="H45" i="139"/>
  <c r="G45" i="139"/>
  <c r="F45" i="139"/>
  <c r="E45" i="139"/>
  <c r="B3" i="138"/>
  <c r="B3" i="137"/>
  <c r="B3" i="136"/>
  <c r="B3" i="135"/>
  <c r="B3" i="134"/>
  <c r="B3" i="133"/>
  <c r="B3" i="132"/>
  <c r="B3" i="131"/>
  <c r="B3" i="140"/>
  <c r="B3" i="141"/>
  <c r="B3" i="142"/>
  <c r="L38" i="138"/>
  <c r="K38" i="138"/>
  <c r="J38" i="138"/>
  <c r="I38" i="138"/>
  <c r="I41" i="138" s="1"/>
  <c r="H38" i="138"/>
  <c r="G38" i="138"/>
  <c r="F38" i="138"/>
  <c r="E38" i="138"/>
  <c r="L37" i="138"/>
  <c r="K37" i="138"/>
  <c r="J37" i="138"/>
  <c r="I37" i="138"/>
  <c r="J41" i="138" s="1"/>
  <c r="H37" i="138"/>
  <c r="G37" i="138"/>
  <c r="F37" i="138"/>
  <c r="F41" i="138"/>
  <c r="E37" i="138"/>
  <c r="L36" i="137"/>
  <c r="K36" i="137"/>
  <c r="J36" i="137"/>
  <c r="I36" i="137"/>
  <c r="I39" i="137"/>
  <c r="H36" i="137"/>
  <c r="G36" i="137"/>
  <c r="F36" i="137"/>
  <c r="E36" i="137"/>
  <c r="E39" i="137"/>
  <c r="L35" i="137"/>
  <c r="K35" i="137"/>
  <c r="J35" i="137"/>
  <c r="I35" i="137"/>
  <c r="I38" i="137" s="1"/>
  <c r="H35" i="137"/>
  <c r="G35" i="137"/>
  <c r="F35" i="137"/>
  <c r="E35" i="137"/>
  <c r="E38" i="137" s="1"/>
  <c r="L34" i="137"/>
  <c r="K34" i="137"/>
  <c r="J34" i="137"/>
  <c r="H8" i="141" s="1"/>
  <c r="I34" i="137"/>
  <c r="J38" i="137" s="1"/>
  <c r="H34" i="137"/>
  <c r="G34" i="137"/>
  <c r="F34" i="137"/>
  <c r="E34" i="137"/>
  <c r="F38" i="137"/>
  <c r="L37" i="136"/>
  <c r="K37" i="136"/>
  <c r="J37" i="136"/>
  <c r="I37" i="136"/>
  <c r="I40" i="136" s="1"/>
  <c r="H37" i="136"/>
  <c r="G37" i="136"/>
  <c r="F37" i="136"/>
  <c r="E37" i="136"/>
  <c r="L36" i="136"/>
  <c r="K36" i="136"/>
  <c r="J36" i="136"/>
  <c r="I36" i="136"/>
  <c r="I39" i="136" s="1"/>
  <c r="H36" i="136"/>
  <c r="G36" i="136"/>
  <c r="F36" i="136"/>
  <c r="E36" i="136"/>
  <c r="E39" i="136" s="1"/>
  <c r="L35" i="136"/>
  <c r="K35" i="136"/>
  <c r="J35" i="136"/>
  <c r="I35" i="136"/>
  <c r="H35" i="136"/>
  <c r="G35" i="136"/>
  <c r="F35" i="136"/>
  <c r="E35" i="136"/>
  <c r="F39" i="136" s="1"/>
  <c r="L65" i="135"/>
  <c r="I68" i="135" s="1"/>
  <c r="K65" i="135"/>
  <c r="I10" i="141" s="1"/>
  <c r="J65" i="135"/>
  <c r="I65" i="135"/>
  <c r="H65" i="135"/>
  <c r="G65" i="135"/>
  <c r="F65" i="135"/>
  <c r="E68" i="135" s="1"/>
  <c r="L64" i="135"/>
  <c r="K64" i="135"/>
  <c r="J64" i="135"/>
  <c r="I64" i="135"/>
  <c r="I67" i="135" s="1"/>
  <c r="H64" i="135"/>
  <c r="G64" i="135"/>
  <c r="F64" i="135"/>
  <c r="E65" i="135"/>
  <c r="E64" i="135"/>
  <c r="L63" i="135"/>
  <c r="K63" i="135"/>
  <c r="J63" i="135"/>
  <c r="I63" i="135"/>
  <c r="H63" i="135"/>
  <c r="G63" i="135"/>
  <c r="F63" i="135"/>
  <c r="E63" i="135"/>
  <c r="E91" i="151"/>
  <c r="I42" i="138"/>
  <c r="E42" i="138"/>
  <c r="J39" i="136"/>
  <c r="E67" i="135"/>
  <c r="J67" i="135"/>
  <c r="L59" i="134"/>
  <c r="I62" i="134" s="1"/>
  <c r="K59" i="134"/>
  <c r="J59" i="134"/>
  <c r="I59" i="134"/>
  <c r="H59" i="134"/>
  <c r="G59" i="134"/>
  <c r="F59" i="134"/>
  <c r="L58" i="134"/>
  <c r="K58" i="134"/>
  <c r="I9" i="141" s="1"/>
  <c r="J58" i="134"/>
  <c r="H9" i="141" s="1"/>
  <c r="I58" i="134"/>
  <c r="I61" i="134" s="1"/>
  <c r="H58" i="134"/>
  <c r="G58" i="134"/>
  <c r="F58" i="134"/>
  <c r="L57" i="134"/>
  <c r="K57" i="134"/>
  <c r="J57" i="134"/>
  <c r="I57" i="134"/>
  <c r="J61" i="134"/>
  <c r="H57" i="134"/>
  <c r="F8" i="141" s="1"/>
  <c r="G57" i="134"/>
  <c r="E8" i="141" s="1"/>
  <c r="F57" i="134"/>
  <c r="E59" i="134"/>
  <c r="E62" i="134" s="1"/>
  <c r="E58" i="134"/>
  <c r="E61" i="134" s="1"/>
  <c r="E57" i="134"/>
  <c r="L37" i="133"/>
  <c r="K37" i="133"/>
  <c r="J37" i="133"/>
  <c r="I37" i="133"/>
  <c r="I40" i="133"/>
  <c r="H37" i="133"/>
  <c r="G37" i="133"/>
  <c r="F37" i="133"/>
  <c r="L36" i="133"/>
  <c r="K36" i="133"/>
  <c r="J36" i="133"/>
  <c r="I36" i="133"/>
  <c r="H36" i="133"/>
  <c r="G36" i="133"/>
  <c r="F36" i="133"/>
  <c r="L35" i="133"/>
  <c r="K35" i="133"/>
  <c r="J35" i="133"/>
  <c r="I35" i="133"/>
  <c r="J39" i="133" s="1"/>
  <c r="H35" i="133"/>
  <c r="G35" i="133"/>
  <c r="F35" i="133"/>
  <c r="E37" i="133"/>
  <c r="E36" i="133"/>
  <c r="E39" i="133" s="1"/>
  <c r="I39" i="133"/>
  <c r="E35" i="133"/>
  <c r="F39" i="133"/>
  <c r="L36" i="132"/>
  <c r="I39" i="132" s="1"/>
  <c r="K36" i="132"/>
  <c r="J36" i="132"/>
  <c r="I36" i="132"/>
  <c r="H36" i="132"/>
  <c r="G36" i="132"/>
  <c r="F36" i="132"/>
  <c r="E36" i="132"/>
  <c r="E39" i="132" s="1"/>
  <c r="L35" i="132"/>
  <c r="K35" i="132"/>
  <c r="J35" i="132"/>
  <c r="I35" i="132"/>
  <c r="J39" i="132" s="1"/>
  <c r="H35" i="132"/>
  <c r="G35" i="132"/>
  <c r="F35" i="132"/>
  <c r="E35" i="132"/>
  <c r="F39" i="132" s="1"/>
  <c r="I40" i="132"/>
  <c r="E40" i="132"/>
  <c r="L49" i="131"/>
  <c r="J8" i="141" s="1"/>
  <c r="K49" i="131"/>
  <c r="I8" i="141" s="1"/>
  <c r="J49" i="131"/>
  <c r="I49" i="131"/>
  <c r="H49" i="131"/>
  <c r="G49" i="131"/>
  <c r="F49" i="131"/>
  <c r="L51" i="131"/>
  <c r="K51" i="131"/>
  <c r="J51" i="131"/>
  <c r="I51" i="131"/>
  <c r="G10" i="141" s="1"/>
  <c r="H51" i="131"/>
  <c r="G51" i="131"/>
  <c r="E10" i="141" s="1"/>
  <c r="F51" i="131"/>
  <c r="D10" i="141" s="1"/>
  <c r="L50" i="131"/>
  <c r="K50" i="131"/>
  <c r="J50" i="131"/>
  <c r="I50" i="131"/>
  <c r="I53" i="131" s="1"/>
  <c r="H50" i="131"/>
  <c r="G50" i="131"/>
  <c r="F50" i="131"/>
  <c r="D9" i="141" s="1"/>
  <c r="E51" i="131"/>
  <c r="E50" i="131"/>
  <c r="J53" i="131"/>
  <c r="E49" i="131"/>
  <c r="L23" i="130"/>
  <c r="K23" i="130"/>
  <c r="J23" i="130"/>
  <c r="I23" i="130"/>
  <c r="J27" i="130"/>
  <c r="H23" i="130"/>
  <c r="G23" i="130"/>
  <c r="F23" i="130"/>
  <c r="L24" i="130"/>
  <c r="K24" i="130"/>
  <c r="J24" i="130"/>
  <c r="I24" i="130"/>
  <c r="I27" i="130" s="1"/>
  <c r="H24" i="130"/>
  <c r="G24" i="130"/>
  <c r="F24" i="130"/>
  <c r="L25" i="130"/>
  <c r="K25" i="130"/>
  <c r="J25" i="130"/>
  <c r="I25" i="130"/>
  <c r="I28" i="130" s="1"/>
  <c r="H25" i="130"/>
  <c r="G25" i="130"/>
  <c r="F25" i="130"/>
  <c r="E25" i="130"/>
  <c r="E28" i="130" s="1"/>
  <c r="E24" i="130"/>
  <c r="E27" i="130" s="1"/>
  <c r="E23" i="130"/>
  <c r="L30" i="129"/>
  <c r="K30" i="129"/>
  <c r="J30" i="129"/>
  <c r="I30" i="129"/>
  <c r="I33" i="129"/>
  <c r="H30" i="129"/>
  <c r="G30" i="129"/>
  <c r="F30" i="129"/>
  <c r="L29" i="129"/>
  <c r="K29" i="129"/>
  <c r="J29" i="129"/>
  <c r="I29" i="129"/>
  <c r="I32" i="129" s="1"/>
  <c r="H29" i="129"/>
  <c r="G29" i="129"/>
  <c r="F29" i="129"/>
  <c r="L28" i="129"/>
  <c r="K28" i="129"/>
  <c r="J28" i="129"/>
  <c r="I28" i="129"/>
  <c r="J32" i="129"/>
  <c r="H28" i="129"/>
  <c r="G28" i="129"/>
  <c r="F28" i="129"/>
  <c r="E30" i="129"/>
  <c r="E33" i="129" s="1"/>
  <c r="E29" i="129"/>
  <c r="E28" i="129"/>
  <c r="F32" i="129" s="1"/>
  <c r="L23" i="128"/>
  <c r="K23" i="128"/>
  <c r="J23" i="128"/>
  <c r="I23" i="128"/>
  <c r="I26" i="128"/>
  <c r="H23" i="128"/>
  <c r="G23" i="128"/>
  <c r="F23" i="128"/>
  <c r="E23" i="128"/>
  <c r="E26" i="128" s="1"/>
  <c r="L22" i="128"/>
  <c r="K22" i="128"/>
  <c r="J22" i="128"/>
  <c r="I22" i="128"/>
  <c r="I25" i="128" s="1"/>
  <c r="H22" i="128"/>
  <c r="G22" i="128"/>
  <c r="F22" i="128"/>
  <c r="E22" i="128"/>
  <c r="E25" i="128" s="1"/>
  <c r="L21" i="128"/>
  <c r="K21" i="128"/>
  <c r="J21" i="128"/>
  <c r="I21" i="128"/>
  <c r="H21" i="128"/>
  <c r="G21" i="128"/>
  <c r="F21" i="128"/>
  <c r="E21" i="128"/>
  <c r="F25" i="128"/>
  <c r="L29" i="127"/>
  <c r="K29" i="127"/>
  <c r="J29" i="127"/>
  <c r="I29" i="127"/>
  <c r="I32" i="127" s="1"/>
  <c r="H29" i="127"/>
  <c r="E32" i="127" s="1"/>
  <c r="G29" i="127"/>
  <c r="F29" i="127"/>
  <c r="L28" i="127"/>
  <c r="K28" i="127"/>
  <c r="J28" i="127"/>
  <c r="I28" i="127"/>
  <c r="I31" i="127" s="1"/>
  <c r="H28" i="127"/>
  <c r="G28" i="127"/>
  <c r="F28" i="127"/>
  <c r="E29" i="127"/>
  <c r="E28" i="127"/>
  <c r="E31" i="127" s="1"/>
  <c r="L27" i="127"/>
  <c r="K27" i="127"/>
  <c r="J27" i="127"/>
  <c r="I27" i="127"/>
  <c r="J31" i="127" s="1"/>
  <c r="H27" i="127"/>
  <c r="G27" i="127"/>
  <c r="F27" i="127"/>
  <c r="E27" i="127"/>
  <c r="F31" i="127"/>
  <c r="L61" i="126"/>
  <c r="K61" i="126"/>
  <c r="J61" i="126"/>
  <c r="I61" i="126"/>
  <c r="I64" i="126"/>
  <c r="H61" i="126"/>
  <c r="G61" i="126"/>
  <c r="F61" i="126"/>
  <c r="L60" i="126"/>
  <c r="K60" i="126"/>
  <c r="J60" i="126"/>
  <c r="I60" i="126"/>
  <c r="I63" i="126" s="1"/>
  <c r="H60" i="126"/>
  <c r="G60" i="126"/>
  <c r="F60" i="126"/>
  <c r="L59" i="126"/>
  <c r="K59" i="126"/>
  <c r="J59" i="126"/>
  <c r="I59" i="126"/>
  <c r="J63" i="126" s="1"/>
  <c r="H59" i="126"/>
  <c r="G59" i="126"/>
  <c r="F59" i="126"/>
  <c r="E61" i="126"/>
  <c r="E60" i="126"/>
  <c r="E63" i="126"/>
  <c r="E59" i="126"/>
  <c r="F63" i="126" s="1"/>
  <c r="L36" i="125"/>
  <c r="K36" i="125"/>
  <c r="J36" i="125"/>
  <c r="I36" i="125"/>
  <c r="H36" i="125"/>
  <c r="G36" i="125"/>
  <c r="F36" i="125"/>
  <c r="L35" i="125"/>
  <c r="K35" i="125"/>
  <c r="J35" i="125"/>
  <c r="I35" i="125"/>
  <c r="I38" i="125" s="1"/>
  <c r="H35" i="125"/>
  <c r="G35" i="125"/>
  <c r="F35" i="125"/>
  <c r="L34" i="125"/>
  <c r="K34" i="125"/>
  <c r="J34" i="125"/>
  <c r="I34" i="125"/>
  <c r="J38" i="125" s="1"/>
  <c r="H34" i="125"/>
  <c r="G34" i="125"/>
  <c r="F34" i="125"/>
  <c r="E36" i="125"/>
  <c r="E35" i="125"/>
  <c r="E38" i="125"/>
  <c r="E34" i="125"/>
  <c r="F38" i="125" s="1"/>
  <c r="L35" i="124"/>
  <c r="K35" i="124"/>
  <c r="J35" i="124"/>
  <c r="I35" i="124"/>
  <c r="I38" i="124"/>
  <c r="H35" i="124"/>
  <c r="G35" i="124"/>
  <c r="F35" i="124"/>
  <c r="E35" i="124"/>
  <c r="E38" i="124"/>
  <c r="L34" i="124"/>
  <c r="K34" i="124"/>
  <c r="J34" i="124"/>
  <c r="I34" i="124"/>
  <c r="H34" i="124"/>
  <c r="G34" i="124"/>
  <c r="F34" i="124"/>
  <c r="E34" i="124"/>
  <c r="E37" i="124"/>
  <c r="L33" i="124"/>
  <c r="K33" i="124"/>
  <c r="J33" i="124"/>
  <c r="I33" i="124"/>
  <c r="J37" i="124" s="1"/>
  <c r="H33" i="124"/>
  <c r="G33" i="124"/>
  <c r="F33" i="124"/>
  <c r="E33" i="124"/>
  <c r="F37" i="124"/>
  <c r="L37" i="123"/>
  <c r="K37" i="123"/>
  <c r="J37" i="123"/>
  <c r="I37" i="123"/>
  <c r="I40" i="123" s="1"/>
  <c r="H37" i="123"/>
  <c r="E40" i="123" s="1"/>
  <c r="G37" i="123"/>
  <c r="F37" i="123"/>
  <c r="L36" i="123"/>
  <c r="K36" i="123"/>
  <c r="J36" i="123"/>
  <c r="I36" i="123"/>
  <c r="I39" i="123" s="1"/>
  <c r="H36" i="123"/>
  <c r="G36" i="123"/>
  <c r="F36" i="123"/>
  <c r="L35" i="123"/>
  <c r="K35" i="123"/>
  <c r="J35" i="123"/>
  <c r="J39" i="123" s="1"/>
  <c r="I35" i="123"/>
  <c r="H35" i="123"/>
  <c r="G35" i="123"/>
  <c r="F35" i="123"/>
  <c r="E37" i="123"/>
  <c r="E36" i="123"/>
  <c r="E39" i="123"/>
  <c r="E35" i="123"/>
  <c r="F39" i="123" s="1"/>
  <c r="L20" i="122"/>
  <c r="K20" i="122"/>
  <c r="J20" i="122"/>
  <c r="I20" i="122"/>
  <c r="H20" i="122"/>
  <c r="G20" i="122"/>
  <c r="F20" i="122"/>
  <c r="E20" i="122"/>
  <c r="E23" i="122" s="1"/>
  <c r="L19" i="122"/>
  <c r="K19" i="122"/>
  <c r="J19" i="122"/>
  <c r="I19" i="122"/>
  <c r="J23" i="122" s="1"/>
  <c r="H19" i="122"/>
  <c r="G19" i="122"/>
  <c r="F19" i="122"/>
  <c r="E19" i="122"/>
  <c r="I24" i="122"/>
  <c r="E24" i="122"/>
  <c r="L25" i="121"/>
  <c r="K25" i="121"/>
  <c r="J25" i="121"/>
  <c r="I28" i="121" s="1"/>
  <c r="I25" i="121"/>
  <c r="H25" i="121"/>
  <c r="G25" i="121"/>
  <c r="F25" i="121"/>
  <c r="E28" i="121"/>
  <c r="L24" i="121"/>
  <c r="K24" i="121"/>
  <c r="J24" i="121"/>
  <c r="I24" i="121"/>
  <c r="I27" i="121" s="1"/>
  <c r="H24" i="121"/>
  <c r="E27" i="121" s="1"/>
  <c r="G24" i="121"/>
  <c r="F24" i="121"/>
  <c r="E25" i="121"/>
  <c r="E24" i="121"/>
  <c r="L23" i="121"/>
  <c r="K23" i="121"/>
  <c r="J23" i="121"/>
  <c r="I23" i="121"/>
  <c r="J27" i="121"/>
  <c r="H23" i="121"/>
  <c r="G23" i="121"/>
  <c r="F23" i="121"/>
  <c r="E23" i="121"/>
  <c r="F27" i="121" s="1"/>
  <c r="L44" i="120"/>
  <c r="K44" i="120"/>
  <c r="J44" i="120"/>
  <c r="I44" i="120"/>
  <c r="I47" i="120" s="1"/>
  <c r="H44" i="120"/>
  <c r="G44" i="120"/>
  <c r="F44" i="120"/>
  <c r="E44" i="120"/>
  <c r="E47" i="120" s="1"/>
  <c r="L43" i="120"/>
  <c r="K43" i="120"/>
  <c r="J43" i="120"/>
  <c r="I43" i="120"/>
  <c r="I46" i="120"/>
  <c r="H43" i="120"/>
  <c r="G43" i="120"/>
  <c r="F43" i="120"/>
  <c r="E43" i="120"/>
  <c r="E46" i="120"/>
  <c r="F42" i="120"/>
  <c r="F46" i="120" s="1"/>
  <c r="G42" i="120"/>
  <c r="H42" i="120"/>
  <c r="I42" i="120"/>
  <c r="J42" i="120"/>
  <c r="K42" i="120"/>
  <c r="L42" i="120"/>
  <c r="J46" i="120" s="1"/>
  <c r="E42" i="120"/>
  <c r="L23" i="119"/>
  <c r="I26" i="119"/>
  <c r="K23" i="119"/>
  <c r="J23" i="119"/>
  <c r="H9" i="140" s="1"/>
  <c r="I23" i="119"/>
  <c r="H23" i="119"/>
  <c r="G23" i="119"/>
  <c r="F23" i="119"/>
  <c r="E23" i="119"/>
  <c r="E26" i="119" s="1"/>
  <c r="E27" i="119"/>
  <c r="I27" i="119"/>
  <c r="L22" i="119"/>
  <c r="K22" i="119"/>
  <c r="J22" i="119"/>
  <c r="J26" i="119" s="1"/>
  <c r="I22" i="119"/>
  <c r="H22" i="119"/>
  <c r="G22" i="119"/>
  <c r="F22" i="119"/>
  <c r="E22" i="119"/>
  <c r="F26" i="119"/>
  <c r="L31" i="118"/>
  <c r="K31" i="118"/>
  <c r="J31" i="118"/>
  <c r="I31" i="118"/>
  <c r="I34" i="118"/>
  <c r="H31" i="118"/>
  <c r="G31" i="118"/>
  <c r="F31" i="118"/>
  <c r="L30" i="118"/>
  <c r="K30" i="118"/>
  <c r="J30" i="118"/>
  <c r="I30" i="118"/>
  <c r="I33" i="118"/>
  <c r="H30" i="118"/>
  <c r="G30" i="118"/>
  <c r="F30" i="118"/>
  <c r="E31" i="118"/>
  <c r="E30" i="118"/>
  <c r="E33" i="118" s="1"/>
  <c r="L29" i="118"/>
  <c r="K29" i="118"/>
  <c r="J29" i="118"/>
  <c r="I29" i="118"/>
  <c r="J33" i="118" s="1"/>
  <c r="H29" i="118"/>
  <c r="G29" i="118"/>
  <c r="F29" i="118"/>
  <c r="E29" i="118"/>
  <c r="F33" i="118" s="1"/>
  <c r="L21" i="117"/>
  <c r="K21" i="117"/>
  <c r="J21" i="117"/>
  <c r="I21" i="117"/>
  <c r="I24" i="117"/>
  <c r="H21" i="117"/>
  <c r="G21" i="117"/>
  <c r="F21" i="117"/>
  <c r="E21" i="117"/>
  <c r="E24" i="117" s="1"/>
  <c r="L20" i="117"/>
  <c r="I23" i="117" s="1"/>
  <c r="K20" i="117"/>
  <c r="J20" i="117"/>
  <c r="I20" i="117"/>
  <c r="H20" i="117"/>
  <c r="G20" i="117"/>
  <c r="F20" i="117"/>
  <c r="E20" i="117"/>
  <c r="E23" i="117"/>
  <c r="L19" i="117"/>
  <c r="K19" i="117"/>
  <c r="J19" i="117"/>
  <c r="J23" i="117" s="1"/>
  <c r="I19" i="117"/>
  <c r="H19" i="117"/>
  <c r="G19" i="117"/>
  <c r="F19" i="117"/>
  <c r="E19" i="117"/>
  <c r="F23" i="117"/>
  <c r="L28" i="116"/>
  <c r="K28" i="116"/>
  <c r="J28" i="116"/>
  <c r="I28" i="116"/>
  <c r="I31" i="116" s="1"/>
  <c r="H28" i="116"/>
  <c r="G28" i="116"/>
  <c r="F28" i="116"/>
  <c r="L27" i="116"/>
  <c r="K27" i="116"/>
  <c r="J27" i="116"/>
  <c r="I27" i="116"/>
  <c r="J31" i="116" s="1"/>
  <c r="H27" i="116"/>
  <c r="G27" i="116"/>
  <c r="F27" i="116"/>
  <c r="E28" i="116"/>
  <c r="E27" i="116"/>
  <c r="F31" i="116" s="1"/>
  <c r="L29" i="116"/>
  <c r="K29" i="116"/>
  <c r="J29" i="116"/>
  <c r="I29" i="116"/>
  <c r="H29" i="116"/>
  <c r="G29" i="116"/>
  <c r="F29" i="116"/>
  <c r="I32" i="116"/>
  <c r="E29" i="116"/>
  <c r="L78" i="115"/>
  <c r="K78" i="115"/>
  <c r="J78" i="115"/>
  <c r="I78" i="115"/>
  <c r="I81" i="115" s="1"/>
  <c r="H78" i="115"/>
  <c r="G78" i="115"/>
  <c r="E10" i="140" s="1"/>
  <c r="F78" i="115"/>
  <c r="E78" i="115"/>
  <c r="E81" i="115"/>
  <c r="L77" i="115"/>
  <c r="K77" i="115"/>
  <c r="J77" i="115"/>
  <c r="I77" i="115"/>
  <c r="I80" i="115" s="1"/>
  <c r="H77" i="115"/>
  <c r="G77" i="115"/>
  <c r="F77" i="115"/>
  <c r="E77" i="115"/>
  <c r="E80" i="115" s="1"/>
  <c r="L76" i="115"/>
  <c r="K76" i="115"/>
  <c r="I8" i="140" s="1"/>
  <c r="J76" i="115"/>
  <c r="I76" i="115"/>
  <c r="J80" i="115" s="1"/>
  <c r="H76" i="115"/>
  <c r="G76" i="115"/>
  <c r="F76" i="115"/>
  <c r="E76" i="115"/>
  <c r="F80" i="115"/>
  <c r="L107" i="114"/>
  <c r="K107" i="114"/>
  <c r="J107" i="114"/>
  <c r="I107" i="114"/>
  <c r="I110" i="114" s="1"/>
  <c r="H107" i="114"/>
  <c r="G107" i="114"/>
  <c r="F107" i="114"/>
  <c r="L106" i="114"/>
  <c r="K106" i="114"/>
  <c r="J106" i="114"/>
  <c r="I106" i="114"/>
  <c r="I109" i="114"/>
  <c r="H106" i="114"/>
  <c r="G106" i="114"/>
  <c r="F106" i="114"/>
  <c r="D9" i="140" s="1"/>
  <c r="E107" i="114"/>
  <c r="E110" i="114" s="1"/>
  <c r="E106" i="114"/>
  <c r="E109" i="114" s="1"/>
  <c r="L105" i="114"/>
  <c r="K105" i="114"/>
  <c r="J105" i="114"/>
  <c r="I105" i="114"/>
  <c r="J109" i="114" s="1"/>
  <c r="H105" i="114"/>
  <c r="G105" i="114"/>
  <c r="F105" i="114"/>
  <c r="E105" i="114"/>
  <c r="F109" i="114"/>
  <c r="E29" i="3"/>
  <c r="L25" i="3"/>
  <c r="K25" i="3"/>
  <c r="J25" i="3"/>
  <c r="I25" i="3"/>
  <c r="H25" i="3"/>
  <c r="G25" i="3"/>
  <c r="F25" i="3"/>
  <c r="E25" i="3"/>
  <c r="E28" i="3" s="1"/>
  <c r="L24" i="3"/>
  <c r="K24" i="3"/>
  <c r="J24" i="3"/>
  <c r="I24" i="3"/>
  <c r="H24" i="3"/>
  <c r="G24" i="3"/>
  <c r="F24" i="3"/>
  <c r="E24" i="3"/>
  <c r="F28" i="3"/>
  <c r="I29" i="3"/>
  <c r="L63" i="113"/>
  <c r="J10" i="140" s="1"/>
  <c r="K63" i="113"/>
  <c r="I10" i="140" s="1"/>
  <c r="J63" i="113"/>
  <c r="I66" i="113" s="1"/>
  <c r="I63" i="113"/>
  <c r="H63" i="113"/>
  <c r="G63" i="113"/>
  <c r="F63" i="113"/>
  <c r="L62" i="113"/>
  <c r="K62" i="113"/>
  <c r="J62" i="113"/>
  <c r="I62" i="113"/>
  <c r="I65" i="113" s="1"/>
  <c r="H62" i="113"/>
  <c r="G62" i="113"/>
  <c r="F62" i="113"/>
  <c r="E63" i="113"/>
  <c r="E62" i="113"/>
  <c r="E65" i="113" s="1"/>
  <c r="L61" i="113"/>
  <c r="K61" i="113"/>
  <c r="J61" i="113"/>
  <c r="I61" i="113"/>
  <c r="H61" i="113"/>
  <c r="G61" i="113"/>
  <c r="E8" i="140" s="1"/>
  <c r="F61" i="113"/>
  <c r="E61" i="113"/>
  <c r="F65" i="113" s="1"/>
  <c r="B3" i="130"/>
  <c r="B3" i="129"/>
  <c r="B3" i="128"/>
  <c r="B3" i="127"/>
  <c r="B3" i="126"/>
  <c r="B3" i="125"/>
  <c r="B3" i="124"/>
  <c r="B3" i="123"/>
  <c r="B3" i="122"/>
  <c r="B3" i="121"/>
  <c r="B3" i="120"/>
  <c r="B3" i="119"/>
  <c r="B3" i="118"/>
  <c r="B3" i="117"/>
  <c r="B3" i="116"/>
  <c r="B3" i="115"/>
  <c r="B3" i="114"/>
  <c r="B3" i="113"/>
  <c r="B3" i="3"/>
  <c r="E32" i="129"/>
  <c r="F23" i="122"/>
  <c r="I23" i="122"/>
  <c r="J50" i="185"/>
  <c r="E60" i="182"/>
  <c r="G10" i="147"/>
  <c r="I10" i="152"/>
  <c r="J8" i="152"/>
  <c r="D9" i="152"/>
  <c r="E9" i="147"/>
  <c r="E9" i="152"/>
  <c r="G8" i="152"/>
  <c r="I45" i="148"/>
  <c r="D9" i="147"/>
  <c r="F10" i="152"/>
  <c r="I9" i="142"/>
  <c r="J9" i="142"/>
  <c r="J49" i="139"/>
  <c r="F10" i="141"/>
  <c r="H10" i="141"/>
  <c r="G9" i="141"/>
  <c r="F8" i="140"/>
  <c r="J8" i="140"/>
  <c r="I81" i="162"/>
  <c r="J10" i="159"/>
  <c r="E154" i="178"/>
  <c r="C10" i="181" l="1"/>
  <c r="F59" i="182"/>
  <c r="F83" i="177"/>
  <c r="F92" i="174"/>
  <c r="E84" i="173"/>
  <c r="F45" i="170"/>
  <c r="F54" i="169"/>
  <c r="E55" i="169"/>
  <c r="E70" i="168"/>
  <c r="C8" i="159"/>
  <c r="D12" i="159" s="1"/>
  <c r="C9" i="159"/>
  <c r="C12" i="159" s="1"/>
  <c r="F36" i="157"/>
  <c r="C8" i="152"/>
  <c r="E29" i="153"/>
  <c r="F29" i="153"/>
  <c r="C9" i="152"/>
  <c r="C8" i="147"/>
  <c r="C10" i="147"/>
  <c r="J25" i="146"/>
  <c r="E26" i="146"/>
  <c r="D8" i="142"/>
  <c r="F25" i="146"/>
  <c r="F27" i="145"/>
  <c r="D10" i="142"/>
  <c r="F9" i="142"/>
  <c r="C12" i="142"/>
  <c r="C10" i="142"/>
  <c r="C13" i="142" s="1"/>
  <c r="E75" i="144"/>
  <c r="D18" i="1"/>
  <c r="J38" i="143"/>
  <c r="I50" i="139"/>
  <c r="C8" i="142"/>
  <c r="E50" i="139"/>
  <c r="E41" i="138"/>
  <c r="E40" i="136"/>
  <c r="F67" i="135"/>
  <c r="F61" i="134"/>
  <c r="C10" i="141"/>
  <c r="E40" i="133"/>
  <c r="E64" i="126"/>
  <c r="E39" i="125"/>
  <c r="C8" i="140"/>
  <c r="E32" i="116"/>
  <c r="H12" i="159"/>
  <c r="G12" i="152"/>
  <c r="F9" i="141"/>
  <c r="G12" i="141"/>
  <c r="F53" i="131"/>
  <c r="C8" i="141"/>
  <c r="D10" i="152"/>
  <c r="D10" i="147"/>
  <c r="E58" i="149"/>
  <c r="J59" i="182"/>
  <c r="E9" i="140"/>
  <c r="C13" i="141"/>
  <c r="I46" i="148"/>
  <c r="H9" i="147"/>
  <c r="G8" i="141"/>
  <c r="H12" i="141" s="1"/>
  <c r="F10" i="147"/>
  <c r="F57" i="149"/>
  <c r="J9" i="141"/>
  <c r="E10" i="147"/>
  <c r="E26" i="1" s="1"/>
  <c r="G8" i="140"/>
  <c r="E8" i="142"/>
  <c r="H9" i="142"/>
  <c r="D21" i="1" s="1"/>
  <c r="F38" i="143"/>
  <c r="E9" i="142"/>
  <c r="H10" i="142"/>
  <c r="E8" i="152"/>
  <c r="I96" i="167"/>
  <c r="E66" i="113"/>
  <c r="C10" i="140"/>
  <c r="F10" i="181"/>
  <c r="G12" i="159"/>
  <c r="G9" i="142"/>
  <c r="G12" i="142" s="1"/>
  <c r="I8" i="159"/>
  <c r="H10" i="140"/>
  <c r="J10" i="152"/>
  <c r="J10" i="147"/>
  <c r="C10" i="159"/>
  <c r="F10" i="140"/>
  <c r="I9" i="140"/>
  <c r="E21" i="1" s="1"/>
  <c r="E83" i="177"/>
  <c r="G8" i="142"/>
  <c r="I37" i="124"/>
  <c r="I39" i="125"/>
  <c r="F49" i="139"/>
  <c r="F8" i="142"/>
  <c r="G10" i="142"/>
  <c r="G13" i="142" s="1"/>
  <c r="F8" i="147"/>
  <c r="I9" i="147"/>
  <c r="I9" i="152"/>
  <c r="C12" i="147"/>
  <c r="C10" i="152"/>
  <c r="C13" i="152" s="1"/>
  <c r="G10" i="159"/>
  <c r="G13" i="159" s="1"/>
  <c r="I52" i="166"/>
  <c r="E68" i="183"/>
  <c r="H8" i="140"/>
  <c r="J28" i="3"/>
  <c r="D8" i="152"/>
  <c r="F40" i="150"/>
  <c r="D8" i="147"/>
  <c r="D12" i="147" s="1"/>
  <c r="E75" i="161"/>
  <c r="F9" i="159"/>
  <c r="E34" i="118"/>
  <c r="E9" i="141"/>
  <c r="H8" i="159"/>
  <c r="E21" i="171"/>
  <c r="I60" i="182"/>
  <c r="G10" i="181"/>
  <c r="G13" i="181" s="1"/>
  <c r="C9" i="140"/>
  <c r="J10" i="141"/>
  <c r="G13" i="141" s="1"/>
  <c r="D8" i="181"/>
  <c r="D8" i="140"/>
  <c r="E10" i="159"/>
  <c r="H12" i="181"/>
  <c r="F9" i="152"/>
  <c r="F9" i="147"/>
  <c r="F10" i="159"/>
  <c r="G10" i="140"/>
  <c r="D10" i="140"/>
  <c r="J25" i="128"/>
  <c r="F27" i="130"/>
  <c r="I76" i="144"/>
  <c r="J9" i="152"/>
  <c r="I57" i="149"/>
  <c r="G9" i="147"/>
  <c r="G12" i="147" s="1"/>
  <c r="F91" i="151"/>
  <c r="J46" i="156"/>
  <c r="H9" i="159"/>
  <c r="J8" i="159"/>
  <c r="F51" i="166"/>
  <c r="J68" i="172"/>
  <c r="E69" i="172"/>
  <c r="F8" i="181"/>
  <c r="D12" i="181" s="1"/>
  <c r="G13" i="152"/>
  <c r="C9" i="141"/>
  <c r="E53" i="131"/>
  <c r="H12" i="152"/>
  <c r="D10" i="159"/>
  <c r="E31" i="116"/>
  <c r="G12" i="181"/>
  <c r="F9" i="140"/>
  <c r="E90" i="176"/>
  <c r="D8" i="141"/>
  <c r="H10" i="147"/>
  <c r="G13" i="147" s="1"/>
  <c r="J9" i="140"/>
  <c r="F21" i="1" s="1"/>
  <c r="I28" i="3"/>
  <c r="E54" i="131"/>
  <c r="H8" i="142"/>
  <c r="F75" i="144"/>
  <c r="G8" i="147"/>
  <c r="H12" i="147" s="1"/>
  <c r="E46" i="156"/>
  <c r="E62" i="155"/>
  <c r="F8" i="159"/>
  <c r="F75" i="161"/>
  <c r="E9" i="159"/>
  <c r="E51" i="166"/>
  <c r="J89" i="176"/>
  <c r="D10" i="181"/>
  <c r="C13" i="181" s="1"/>
  <c r="J65" i="113"/>
  <c r="I54" i="131"/>
  <c r="I8" i="147"/>
  <c r="E46" i="148"/>
  <c r="E57" i="149"/>
  <c r="E49" i="139"/>
  <c r="F46" i="156"/>
  <c r="G9" i="140"/>
  <c r="D12" i="152" l="1"/>
  <c r="C12" i="152"/>
  <c r="D12" i="142"/>
  <c r="D12" i="140"/>
  <c r="F26" i="1"/>
  <c r="C13" i="159"/>
  <c r="C12" i="141"/>
  <c r="C21" i="1"/>
  <c r="G12" i="140"/>
  <c r="D26" i="1"/>
  <c r="H12" i="140"/>
  <c r="C13" i="147"/>
  <c r="G13" i="140"/>
  <c r="C29" i="1"/>
  <c r="H12" i="142"/>
  <c r="D12" i="141"/>
  <c r="E18" i="1"/>
  <c r="C12" i="140"/>
  <c r="C18" i="1"/>
  <c r="F18" i="1"/>
  <c r="C26" i="1"/>
  <c r="C13" i="140"/>
  <c r="G29" i="1" l="1"/>
  <c r="C30" i="1"/>
  <c r="G26" i="1"/>
  <c r="C27" i="1"/>
  <c r="C19" i="1"/>
  <c r="G18" i="1"/>
  <c r="G21" i="1"/>
  <c r="C22" i="1"/>
</calcChain>
</file>

<file path=xl/sharedStrings.xml><?xml version="1.0" encoding="utf-8"?>
<sst xmlns="http://schemas.openxmlformats.org/spreadsheetml/2006/main" count="7273" uniqueCount="4738">
  <si>
    <t>Adresa:</t>
  </si>
  <si>
    <t>Kontakt telefon:</t>
  </si>
  <si>
    <t>Ime i prezime koordinatora kvaliteta:</t>
  </si>
  <si>
    <t>Email:</t>
  </si>
  <si>
    <t>AKAZ - Agencija za kvalitet i akreditaciju u zdravstvu u FBiH</t>
  </si>
  <si>
    <t>Kriteriji</t>
  </si>
  <si>
    <t>Vanjska ocjena</t>
  </si>
  <si>
    <t>Nalazi vanjskog ocjenjivača</t>
  </si>
  <si>
    <t>Izjava kritrerija</t>
  </si>
  <si>
    <t>Dokazi ispunjenosti</t>
  </si>
  <si>
    <t>Samoocjena</t>
  </si>
  <si>
    <t>P</t>
  </si>
  <si>
    <t>D</t>
  </si>
  <si>
    <t>N</t>
  </si>
  <si>
    <t>N/P</t>
  </si>
  <si>
    <t>Ime i prezime vanjskih ocjenjivača:</t>
  </si>
  <si>
    <t>Datum vanjske ocjene:</t>
  </si>
  <si>
    <t>Datum samoocjene:</t>
  </si>
  <si>
    <t>(P - potpuno pridržavanje, D - djelimično pridržavanje, N – nepridržavanje, N/P nije primjenjivo)</t>
  </si>
  <si>
    <t>Naziv zdravstvene ustanove:</t>
  </si>
  <si>
    <t>%</t>
  </si>
  <si>
    <t>8. Standard: Komunikacije s osobljem, pacijentima i drugim organizacijama</t>
  </si>
  <si>
    <t>Zdravstvena ustanova održava popis ovlaštenih osoba koje imaju pristup u sigurne zone.</t>
  </si>
  <si>
    <t>Svi IT korisnici u zdravstvenoj ustanovi/jedinici mogu kontaktirati imenovanu osobu za slučaj pada servera.</t>
  </si>
  <si>
    <t>Svaka osoba koja pristupa povjerljivoj opremi, sigurnoj zoni ili osjetljivim informacijama potpisuje Izjavu o čuvanju povjerljivih informacija.</t>
  </si>
  <si>
    <t>Podaci koji se po zakonu moraju čuvati zadržavaju se tokom perioda propisanog zakonom.</t>
  </si>
  <si>
    <t>Postoji datirana, dokumentirana procedura za oporavak kritičnih sistema radi osiguranja neprekidnosti poslovanja.</t>
  </si>
  <si>
    <t>Postoji proces rotacije zaliha radi osiguranja da se uskladišteni materijali koriste dok su još u dobrom stanju.</t>
  </si>
  <si>
    <t>Verzija 2020.</t>
  </si>
  <si>
    <t>STANDARD 1.1: MISIJA, VIZIJA I VRIJEDNOSTI</t>
  </si>
  <si>
    <t>I Poglavlje: ORGANIZACIJA I UPRAVLJANJE (1.1. – 1.19.)</t>
  </si>
  <si>
    <t>Zdravstvena ustanova ima dokument u kojem izražava svoju misiju, viziju i vrijednosti.</t>
  </si>
  <si>
    <t>Dokument o misiji, viziji i vrijednostima sadrži jasno opredjeljenje zdravstvene ustanove za postizanje optimalnog kvaliteta u procesima pružanja zdravstvenih usluga i ostalim procesima koji se odvijaju u zdravstvenoj ustanovi</t>
  </si>
  <si>
    <t>Dokument o misiji, viziji i vrijednostima je usvojen od strane upravnog odbora zdravstvene ustanove.</t>
  </si>
  <si>
    <t>Dokument koji sadrži misiju, viziju i vrijednosti javno je objavljen i dostupan pacijentima, pratiocima te osoblju zdravstvene ustanove.</t>
  </si>
  <si>
    <t>Menadžment zdravstvene ustanove je upoznat sa dokumentom i poduzima mjere da se opredjeljenja istaknuta u dokumentu misije, vizije i vrijednosti ugrađuju u starteške i druge planove, opšta akta i odluke koje se donose u zdravstvenoj ustanovi.</t>
  </si>
  <si>
    <t>Osoblje je upoznato sa dokumentom kojim se izražava misija, vizija i vrijednosti i radi na postizanju utvrđenih zadataka, ciljeva i vrijednosti</t>
  </si>
  <si>
    <t>Postoji datirana, dokumentirana politika o jednakosti, antidiskriminatornoj praksi i jednakosti u pristupu uslugama. </t>
  </si>
  <si>
    <t>Pacijenti/korisnici, njegovatelji i osoblje imaju jednaku mogućnost pristupa politici o jednakim mogućnostima i jednakom pristupu zdravstvenim uslugama.</t>
  </si>
  <si>
    <t>STANDARD 1.2: ORGANIZACIJA, UPRAVLJANJE I RUKOVOĐENJE I POSLOVNO PLANIRANJE</t>
  </si>
  <si>
    <t>Zdravstvena ustanova ima rješenje kojim se utvrđuje ispunjenost uslova za obavljanje zdravstvene djelatnosti.</t>
  </si>
  <si>
    <t>Zdravstvena ustanova koja izvodi nastavu za potrebe fakulteta zdravstenog usmjerenja (univerzitetska zdravstvena ustanova) ima rješenje univerziteta i/ili nadležnog ministarstva zdravstva..</t>
  </si>
  <si>
    <t>Postoji datirana, dokumentirana organizacijska struktura zdravstvene ustanove odnosno interni akt kojim se uređuje unutrašnja organizacija i sistematizacija radnih mjesta.</t>
  </si>
  <si>
    <t>Opšti akt kojim se uređuje unutrašnja organizacija i sistematizacija radnih mjesta i njegove izmjene i dopune usvoja upravni odbor.</t>
  </si>
  <si>
    <t>Opšti akt kojim se uređuje unutrašnja organizacija i sistematizacija radnih mjesta i njegove izmjene i dopune su stavljeni na uvid svim članovima osoblja.</t>
  </si>
  <si>
    <t>Uloge, dužnosti i odgovornosti organa upravljanja, organa rukovođenja (direktor), ostalih članova menadžmenta i drugih radnika su dokumentirane u opštim aktima ustanove.</t>
  </si>
  <si>
    <t>Ustanova ima upravni odbor imenovan u skladu sa zakonom koji ima svoj poslovnik o radu.</t>
  </si>
  <si>
    <t>Upravni odbor redovno, u skladu s planom rada, ali ne manje od dva puta godišnje, razmatra aktivnosti svih bolničkih servisa na unapređenju kvaliteta zdravstvenih usluga.</t>
  </si>
  <si>
    <t>Upravni odbor redovno se sastaje o čemu svjedoče zapisnici sa sastanaka.</t>
  </si>
  <si>
    <t>Imenovan je nadzorni odbor kao organ kontrole poslovanja ustanove.</t>
  </si>
  <si>
    <t>Postoji datirana, dokumentirana i javno objavljena organizacijska struktura zdravstvene ustanove – od upravnog odbora i direktora do svih menadžerskih pozicija tj. radnih mjesta s posebnim ovlaštenjima, s jasno definiranim ovlaštenjima, odgovornostima i linijama izvještavanja.</t>
  </si>
  <si>
    <t>Izbor i imenovanje direktora zdravstvene ustanove vrši se u skladu sa Zakonom o zdravstvenoj zaštiti i Zakonom o radu i drugim normativnim aktima koji reguliraju ovu materiju.</t>
  </si>
  <si>
    <t>Direktor ustanove ili član menadžmenta, odgovoran za koordinaciju u oblasti kvaliteta i sigurnosti obavio je edukciju za ovu oblast.</t>
  </si>
  <si>
    <t>Direktor je odgovoran za cjelokupan stručni rad u zdravstvenoj ustanovi.</t>
  </si>
  <si>
    <t>Odgovornost direktora i ostalih članova menadžmenta podrazumijeva ispunjavanje zakonskih obaveza u vezi sa realizacijom programa, planova i odluka upravnog odbora i pružanjem zdravstvene zaštite u skladu s usvojenim standardima.</t>
  </si>
  <si>
    <t>Menadžment poduzima sve mjere u pravcu održavanja dobrih međuljudskih i profesionalnih odnosa između sebe, s osobljem i pacijentima.</t>
  </si>
  <si>
    <t>Menadžment ustanove, odnosno stručni organi pokazuju privrženost pružanju kvalitetnih usluga kroz osiguranje odgovarajuće obuke osoblja za kvalitet i sigurnost.</t>
  </si>
  <si>
    <t>Menadžmentu ustanove su dostupne informacije o učešću osoblja u aktivnostima na poboljšanju kvaliteta i sigurnosti.</t>
  </si>
  <si>
    <t>Menadžment ustanove promovira, cijeni i podržava uspješan i naporan rad osoblja.</t>
  </si>
  <si>
    <t>Ustanova ima strateški plan razvoja koji je usvojio upravni odbor.</t>
  </si>
  <si>
    <t>STANDARD 1.3: UPRAVLJANJE KVALITETOM NA NIVOU ZDRAVSTVENE USTANOVE</t>
  </si>
  <si>
    <t>Ustanova ima opšti akt kojim se uređuju pitanja uspostave, održavanja i razvoja sistema poboljšanja kvaliteta i sigurnosti.</t>
  </si>
  <si>
    <t>Ustanova ima posebnu organizacionu jedinicu/radnike koji se profesionalnio bave pitanjima poboljšanja kvaliteta i sigurnosti.</t>
  </si>
  <si>
    <t>Ustanova ima imenovanu Komisiju za poboljšanje kvaliteta i sigurnosti zdravstvenih usluga</t>
  </si>
  <si>
    <t>Komisija za poboljšanje kvaliteta i sigurnosti podnosi jednom godišnje izvještaj o radu direktoru.</t>
  </si>
  <si>
    <t>Postoji etički kodeks na nivou ustanove koji je usaglašen s misijom, vizijom i vrijednostima i planovima ustanove, napisan/revidiran u zadnje tri godine.</t>
  </si>
  <si>
    <t>Ustanova ima Etički komitet kao organ koji osigurava rad na načelima etike i medicinske deontologije. Imenuje ga Upravni odbor.</t>
  </si>
  <si>
    <t>Stavovi/odluke Etičkog komiteta se u pisanoj formi dostavljaju podnosiocima zahtjeva u roku od maksimalno 15 dana.</t>
  </si>
  <si>
    <t>Prave se izvještaji o radu Etičkog komiteta koji se prezentiraju najmanje jednom godišnje menadžmentu ustanove i upravnom odboru.</t>
  </si>
  <si>
    <t>Zdravstvena ustanova ima Etičku komisiju za oblast transplantacije organa i tkiva.</t>
  </si>
  <si>
    <t>Prave se izvještaji o radu Etičke komisije za oblast transplantacije organa i tkiva koji se prezentiraju najmanje jednom godišnje menadžmentu ustanove i upravnom odboru.</t>
  </si>
  <si>
    <t>Ustanova ima Komisiju za lijekove koju imenuje Upravni odbor.</t>
  </si>
  <si>
    <t>Prave se izvještaji o radu Komisije za lijekove </t>
  </si>
  <si>
    <t>Ustanova ima Komisiju za sprječavanje i suzbijanje bolničkih infekcija. Komisiju imenuje Upravni odbor, a u sastav Komisije ulaze radnici/angažovana lica profila utvrđenih Federalnim Pravilnikom.</t>
  </si>
  <si>
    <t>Komisija za sprječavanje i suzbijanje bolničkih infekcija usvaja Poslovnik o radu.</t>
  </si>
  <si>
    <t>Komisija za sprječavanje i suzbijanje bolničkih infekcija najmanje jednom godišnje podnosi izvještaj o radu i preduzetim mjerama upravnom odboru i direktoru ustanove.</t>
  </si>
  <si>
    <t>Ustanova koja koristi krv i krvne sastojke ima Bolnički transfuzijski odbor.</t>
  </si>
  <si>
    <t>Bolnički transfuzijski odbor najmanje jednom godišnje podnosi izvještaj o radu upravnom odboru/direktoru ustanove.</t>
  </si>
  <si>
    <t>Zdravstvena ustanova koja se bavi liječenjem osoba sa duševnim smetnjama/težim poremećajima mentalnog zdravlja ima Komisiju za zaštitu osoba sa duševnim smetnjama/težim poremećajima mentalnog zdravlja.</t>
  </si>
  <si>
    <t>Komisija za zaštitu osoba sa duševnim smetnjama/težim poremećajima mentalnog zdravlja obavlja zadatke utvrđene zakonom, a rad Komisije se dokumentira.</t>
  </si>
  <si>
    <t>Komisija za zaštitu osoba sa duševnim smetnjama/težim poremećajima mentalnog zdravlja donosi poslovnik o radu.</t>
  </si>
  <si>
    <t>Odluke i zaključke Komisija dostavlja organizacionoj jedinici/nadležnom ljekaru.</t>
  </si>
  <si>
    <t>Komisija za zaštitu osoba sa duševnim smetnjama/težim poremećajima mentalnog zdravlja najmanje jednom godišnje direktoru ustanove podnosi izvještaj o radu.</t>
  </si>
  <si>
    <t>Komisija za zaštitu osoba sa duševnim smetnjama/težim poremećajima mentalnog zdravlja najmanje jednom godišnje nadležnom kantonalnom i federalnom ministarstvu podnosi izvještaj o radu sa prijedlogom mjera za unapređenje zaštite i liječenja tih osoba.</t>
  </si>
  <si>
    <t>Ustanova ima Komisiju za prigovore pacijenata, koju imenuje direktor zdravstvene ustanove.</t>
  </si>
  <si>
    <t>Komisija za prigovore pacijenata donosi Poslovnik o radu.</t>
  </si>
  <si>
    <t>Komisija u zakonskom roku razmatra prigovore pacijenata i sačinjava izvještaj o izvršenoj analizi, koji dostavlja direktoru ustanove, šefu službe za poboljšanje kvaliteta i sigurnosti u bolnici. </t>
  </si>
  <si>
    <t>Komisija najmanje jednom godišnje podnosi izvještaj o radu direktoru ustanove.</t>
  </si>
  <si>
    <t>Komisija jednom u 6 mjeseci dostavlja nadležnom zdravstvenom savjetu jedinice lokalne samouprave i zdravstvenom savjetu kantonalnog ministarstva zdravstva (prema sjedištu) izvještaj o primljenim i riješenim prigovorima, uključujući povezivanje sa podacima o incidentnim situacijama (neželjenim događajima) i sudskim postupcima.</t>
  </si>
  <si>
    <t>Ustanova ima Odbor za upravljanje otpadom koji je odgovoran za upravljanje medicinskim otpadom u ustanovi.</t>
  </si>
  <si>
    <t>Odbor donosi Poslovnik o radu</t>
  </si>
  <si>
    <t>Odbor za upravljanje medicinskim otpadom razmatra problematiku upravljanja otpadom i obavlja druge poslove u skladu sa Pravilnikom i odlukom o imenovanju.</t>
  </si>
  <si>
    <t>Odbor za upravljanje medicinskim otpadom zaključke i preporuke dostavlja organizacionim jedinicama na koje se odnose i službi za poboljšanje kvalitete i sigurnosti u bolnici.</t>
  </si>
  <si>
    <t>Odbor za upravljanje medicinskim otpadom najmanje jednom godišnje dostavlja direktoru izvještaj o radu.</t>
  </si>
  <si>
    <t>Ustanova ima Komisiju za zdravstvenu dokumentaciju.</t>
  </si>
  <si>
    <t>Komisija za zdravstvenu dokumentaciju usvaja Poslovnik o radu.</t>
  </si>
  <si>
    <t>Komisija za zdravstvenu dokumentaciju vrši standardizaciju zdravstvene i druge dokumentacije i obavlja druge poslove koji su joj dodijeljeni odlukom o imenovanju.</t>
  </si>
  <si>
    <t>Komisija za zdravstvenu dokumentaciju sastaje se četiri puta godišnje. </t>
  </si>
  <si>
    <t>Komisija za zdravstvenu dokumentaciju podnosi izvještaj direktoru ustanove najmanje jednom godišnje.</t>
  </si>
  <si>
    <t>Ustanova ima Komisiju za osiguranje zdravih radnih mjesta.</t>
  </si>
  <si>
    <t>Komisija za osiguranje zdravih radnih mjesta usvaja Poslovnik o radu.</t>
  </si>
  <si>
    <t>Komisija za osiguranje zdravih radnih mjesta se stara o fizičkom i mentalnom zdravlju radnika i predlaže mjere za očuvanje i poboljšanje zdravlja radnika.</t>
  </si>
  <si>
    <t>Komisija se sastaje najmanje četiri puta godišnje. </t>
  </si>
  <si>
    <t>Komisija za osiguranje zdravih radnih mjesta podnosi izvještaj direktoru ustanove najmanje jednom godišnje.</t>
  </si>
  <si>
    <t>Ustanova ima Komisiju za upravljanje informacijama, informacionim tehnologijama i medicinskim uređajima.</t>
  </si>
  <si>
    <t>Komisija za upravljanje informacijama, informacionim tehnologijama i medicinskim uređajima usvaja upravljanje informacijama, informacionim tehnologijama i medicinskim uređajima usvaja Poslovnik o radu.</t>
  </si>
  <si>
    <t>Komisija za upravljanje informacijama, informacionim tehnologijama i medicinskim uređajima radi na unapređenju informacionih sistema kao alata za obezbjeđenje tačnog, blagovremenog i kvalitetnog bilježenja informacija i informisanja pacijenata, radnika i drugih nadležnih institucija.</t>
  </si>
  <si>
    <t>Komisija za upravljanje informacijama, informacionim tehnologijama i medicinskim uređajima o svojim odlukama/zaključcima obavještava organizacione jedinice na koje se odnose.</t>
  </si>
  <si>
    <t>Komisija za upravljanje informacijama, informacionim tehnologijama i medicinskim uređajima podnosi izvještaj direktoru ustanove najmanje jednom godišnje.</t>
  </si>
  <si>
    <t>Ustanova ima Komitet za izlaganje medicinskom zračenju.</t>
  </si>
  <si>
    <t>Komitet za izlaganje medicinskom zračenju usvaja Poslovnik o radu.</t>
  </si>
  <si>
    <t>Komitet za izlaganje medicinskom zračenju se bavi problematikom standarda i primjene sigurnosnih mjera kod izlaganja medicinskom zračenju.</t>
  </si>
  <si>
    <t>Komitet za izlaganje medicinskom zračenju o svojim odlukama/zaključcima obavještava organizacione jedinice na koje se odnose.</t>
  </si>
  <si>
    <t>Komitet za izlaganje medicinskom zračenju podnosi izvještaj direktoru ustanove najmanje jednom godišnje.</t>
  </si>
  <si>
    <t>Ustanova ima Komisiju za osiguranje kvaliteta u radioterapiji.</t>
  </si>
  <si>
    <t>Komisija za osiguranje kvaliteta u radioterapiji usvaja Poslovnik o radu.</t>
  </si>
  <si>
    <t>Komisija za osiguranje kvaliteta u radioterapiji razmatra pitanja sigurnosti u oblasti radioterapije.</t>
  </si>
  <si>
    <t>Komisija za osiguranje kvaliteta u radioterapiji o svojim odlukama/zaključcima obavještava organizacione jedinice na koje se odnose.</t>
  </si>
  <si>
    <t>Ustanova ima Odbor za malignome</t>
  </si>
  <si>
    <t>Odbor za malignome usvaja Poslovnik o radu.</t>
  </si>
  <si>
    <t>Odbor za malignome razmatra pitanja vezana za ujednačavanje prakse i primjenu standarda u oblasti liječenja malignih oboljenja.</t>
  </si>
  <si>
    <t>Odbor za malignome o svojim odlukama/zaključcima obavještava organizacione jedinice na koje se odnose.</t>
  </si>
  <si>
    <t>Odbor za malignome podnosi izvještaj direktoru ustanove najmanje jednom godišnje.</t>
  </si>
  <si>
    <t>Ustanova imenuje kliničke grupe za hemoterapiju (onkološki konziliji) prema prirodi oboljenja</t>
  </si>
  <si>
    <t>Rad onkoloških konzilija uređuje se poslovnikom o radu ili procedurom.</t>
  </si>
  <si>
    <t>Onkološki konziliji donose odluke o liječenju pacijenata oboljelih od malignih bolesti.</t>
  </si>
  <si>
    <t>Onkološki konziliji periodično podnose izvještaje o radu.</t>
  </si>
  <si>
    <t>Zdravstvena ustanova ima oformljen tim za borbu protiv korupcije.</t>
  </si>
  <si>
    <t>Tim se periodično sastaje, barem četiri puta godišnje i na tim sastancima vodi zapisnike.</t>
  </si>
  <si>
    <t>Tim podnosi periodične izvještaje o radu.</t>
  </si>
  <si>
    <t>Ustanova ima obrazovano stručno vijeće.</t>
  </si>
  <si>
    <t>Stručno vijeće raspravlja i odlučuje o pitanjima koja su mu stavljena u nadležnost zakonom.</t>
  </si>
  <si>
    <t>Stručno vijeće raspravlja o unapređenju kvaliteta i sigurnosti u ustanovi.</t>
  </si>
  <si>
    <t>STANDARD 1.4: STRATEGIJE, POLITIKE, PROCEDURE, PLANOVI I IZVJEŠTAJI U USTANOVI</t>
  </si>
  <si>
    <t>U ustanovi postoji dokumentirana sveobuhvatna strategija poboljšanja kvaliteta napisana/revidirana u zadnjih pet godina.</t>
  </si>
  <si>
    <t>Strategija poboljšanja kvaliteta pokriva i kliničke i nekliničke usluge.</t>
  </si>
  <si>
    <t>Strategija poboljšanja kvaliteta sadrži ocjenu postojećeg stanja.</t>
  </si>
  <si>
    <t>Strategija poboljšanja kvaliteta sadrži obaveze i odgovornosti rukovodnog i drugog osoblja na realizaciji.</t>
  </si>
  <si>
    <t>Strategija poboljšanja kvaliteta uključuje provjeru i praćenje kliničke efektivnosti.</t>
  </si>
  <si>
    <t>Strategija poboljšanja kvaliteta uključuje pregled kliničkog kvaliteta (klinička revizija, audit).</t>
  </si>
  <si>
    <t>Strategija poboljšanja kvaliteta uključuje kontinuirani profesionalni razvoj kliničkog osoblja.</t>
  </si>
  <si>
    <t>Strategija poboljšanja kvaliteta razvijena je u suradnji s osobljem.</t>
  </si>
  <si>
    <t>Strategija poboljšanja kvaliteta i napredak u odnosu na ciljeve koji su postavljeni u strategiji pregledaju se jednom godišnje.</t>
  </si>
  <si>
    <t>Strategija poboljšanja kvaliteta je distribuirana po cijeloj ustanovi i javno je dostupna.</t>
  </si>
  <si>
    <t>Svi radnici u zdravstvenoj ustanovi su uključeni u sprovođenje strategije poboljšanja kvaliteta.</t>
  </si>
  <si>
    <t>U ustanovi/jedinici postoji strategija upravljanja rizikom za period od pet godina.</t>
  </si>
  <si>
    <t>Strategija upravljanja rizikom sadrži ciljeve koji se žele postići.</t>
  </si>
  <si>
    <t>Strategija upravljanja rizikom sadrži obaveze i odgovornosti rukovodnog i drugog osoblja na realizaciji.</t>
  </si>
  <si>
    <t>Strategija upravljanja rizikom sadrži obaveze prijavljivanja i analize incidentnih situacija (neželjenih događaja).</t>
  </si>
  <si>
    <t>Strategija upravljanja rizikom je distribuirana u cijeloj ustanovi.</t>
  </si>
  <si>
    <t>Svi radnici su uključeni u sprovođenje strategije upravljanja rizikom.</t>
  </si>
  <si>
    <t>Strategija upravljanja rizikom i napredak u odnosu na ciljeve koji su postavljeni u strategiji pregledaju se jednom godišnje.</t>
  </si>
  <si>
    <t>Ustanova ima evidentirane planove i programe uspostave i održavanja kvaliteta uključujući i politike te procedure.</t>
  </si>
  <si>
    <t>Ustanova usvaja godišnji plan i program provođenja unutrašnjeg nadzora koji podrazumijeva i uspostavu, razvijanje i održavanje sistema poboljšanja kvaliteta i sigurnosti zdravstvenih usluga. Plan se dostavlja nadležnom ministarstvu do 31.decembra tekuće za narednu godinu.</t>
  </si>
  <si>
    <t>Ustanova usvaja izvještaj o provedenom stručnom nadzoru i plan poboljšanja kvaliteta i sigurnosti na osnovu izvršenih mjerenja (nadzora).</t>
  </si>
  <si>
    <t>Planovi i izvještaji se distribuiraju organizacionim jedinicama i dostupni su svim radnicima.</t>
  </si>
  <si>
    <t>Godišnji izvještaj se dostavlja AKAZ-u rokovima koje AKAZ odredi.</t>
  </si>
  <si>
    <t>Politike i procedure se razvijaju u skladu sa zakonskim propisima i organizacijom rada za sva operativna polja.</t>
  </si>
  <si>
    <t>Politike i procedure se razvijaju uz doprinos osoblja.</t>
  </si>
  <si>
    <t>Postoji dokumentirana procedura koja definiše sadržaj i način odobravanja politika i procedura.</t>
  </si>
  <si>
    <t>Sve politike i procedure su datirane i pregledaju se minimalno svake tri godine.</t>
  </si>
  <si>
    <t>Politike i procedure se objavljuju s imenom osobe ili imenima grupe ljudi koji su odgovorni za izradu za pregled valjanosti i odobravanje politike i procedure.</t>
  </si>
  <si>
    <t>Politike i procedure na prvoj stranici imaju podatak o datumu odobravanja i svakoj izvršenoj reviziji.</t>
  </si>
  <si>
    <t>Politike i procedure se indeksiraju na jednom mjestu i sastavljaju u priručnik/indeks.</t>
  </si>
  <si>
    <t>Politike i procedure odobrava odgovorna osoba prema proceduri o definisanju sadržaja i načina odobravanja politika i procedura.</t>
  </si>
  <si>
    <t>Politike i procedure se distribuiraju u cijeloj ustanovi.</t>
  </si>
  <si>
    <t>Osoblje ima pristup dokumentiranim politikama i procedurama koje se odnose na njihovo polje rada i poznaje te politike i procedure.</t>
  </si>
  <si>
    <t>Vrši se provjera kvaliteta radne prakse kako bi se osiguralo da se ona odvija u skladu s dokumentiranim politikama i procedurama.</t>
  </si>
  <si>
    <t>U ustanovi postoji dokumentirana politika i procedura za adaptaciju i implementaciju vodilja za kliničku praksu.</t>
  </si>
  <si>
    <t>Osoblje koje je odgovorno za adaptaciju i implementaciju vodilja prošlo je obuku iz metodologije razvoja vodilja.</t>
  </si>
  <si>
    <t>Vrši se adaptacija i prihvatanje vodilja za rutinske kliničke procedure.</t>
  </si>
  <si>
    <t>U zdravstvenoj ustanovi se vrši izrada i usvajanje kliničkih puteva.</t>
  </si>
  <si>
    <t>Osoblje koje je odgovorno za izradu kliničkih puteva prošlo je obuku iz metodologije izrade.</t>
  </si>
  <si>
    <t>Zdravstvena ustanova je dužna sprovoditi provjeru kliničkog kvaliteta odnosno kliničku reviziju.</t>
  </si>
  <si>
    <t>Organizacijski prioriteti za provjeru kliničkog kvaliteta utvrđuju se i dokumentiraju u programu provjere kliničkog kvaliteta za cijelu ustanovu.</t>
  </si>
  <si>
    <t>Postoje dokumentirane procedure za provođenje provjere kliničkog kvaliteta.</t>
  </si>
  <si>
    <t>U program provjere kliničkog kvaliteta uključeno je svo osoblje zdravstvene ustanove.</t>
  </si>
  <si>
    <t>Provjera kliničkog kvaliteta se dokumentira.</t>
  </si>
  <si>
    <t>Bolnica ima usvojen pravilnik o borbi protiv korupcije.</t>
  </si>
  <si>
    <t>U bolnici se provode aktivnosti na podizanju svijesti radnika o rizicima korupcije i značaju borbe protiv korupcije (edukacija i kampanja).</t>
  </si>
  <si>
    <t>U bolnici je uspostavljen sistem prijave koruptivnih aktivnosti te pokretanje i vođenje odgovarajućih postupaka.</t>
  </si>
  <si>
    <t>Bolnica ima usvojen plan borbe protiv korupcije sa akcionim planom te usvojen plan integriteta.</t>
  </si>
  <si>
    <t>Postoje datirana, dokumentirana politika i procedura postupanja po prigovorima i ispitivanja prigovora pacijenata/drugih korisnika usluga (njegovatelji, članovi porodice i sl.). </t>
  </si>
  <si>
    <t>Svi radnici upoznati su s procedurom za prigovore. Poznaju postupak podnošenja prigovora i upoznati su sa obavezom da, u slučaju potrebe, podnosiocu prigovora pruže potrebnu pomoć.</t>
  </si>
  <si>
    <t>Osoblje koje radi na poslovima ispitivanja prigovora, evidentiranja, praćenja, izrade odluka i sl. prošlo je edukaciju u AKAZ-u.</t>
  </si>
  <si>
    <t>Ustanova ohrabruje pacijente/druge korisnike usluga da daju komentare, sugestije i prigovore na rad organizacijskih jedinica/ organizacionoj jedinici. Mehanizmi ovog načina komunikacije sadržani su u materijalima za pacijente/druge korisnike usluga.</t>
  </si>
  <si>
    <t>Ispitivanje prigovora i donošenje odluke po prigovoru provodi se u zakonskom roku od 7 dana.</t>
  </si>
  <si>
    <t>Odluke ili obavještenja po prigovorima se dostavljaju podnosiocima u zakonskom/roku određenom procedurom. Odluke sadrže uputu o pravu na zaštitu prava kod nadležnog ministra zdravstva.</t>
  </si>
  <si>
    <t>Čuva se evidencija o prigovorima, uključujući i odgovore na prigovore pacijenata/drugih korisnika, kao i rezultati ispitivanja i poduzetih aktivnosti.</t>
  </si>
  <si>
    <t>Pravi se godišnji izvještaj o podnesenim prigovorima, s pregledom vrste prigovora i poduzetim aktivnostima za njihovo rješavanje.</t>
  </si>
  <si>
    <t>Izvještaj o prigovorima i poduzetim aktivnostima u njihovom rješavanju se jednom godišnje, a po potrebi i češće prezentira uposlenim, menadžmentu i upravnom odboru.</t>
  </si>
  <si>
    <t>Po sistemu prikupljanja prigovora, u ustanovi se vrši prikupljanje, evidentiranje i analiza pristiglih pohvala i sugestija. O pohvalama i sugestijama se informišu organizacione jedinice na koje se odnose.</t>
  </si>
  <si>
    <t>STANDARD 1.5: UPRAVLJANJE PRIGOVORIMA, POHVALE I SUGESTIJE</t>
  </si>
  <si>
    <t>STANDARD 1.6: UPRAVLJANJE HUMANIM RESURSIMA</t>
  </si>
  <si>
    <t>Postoji datirana, dokumentirana strategija humanih resursa koja je povezana s poslovnim planom ustanove i koja je tako oblikovana da omogućuje radne uvjete koji vode ka osiguranju dobrog zdravlja i dobre izvedbe svih radnika. Strategija je napisana/revidirana u zadnjih pet godina.</t>
  </si>
  <si>
    <t>Strategija humanih resursa proslijeđuje se u svaku organizacijsku jedinicu ustanove.</t>
  </si>
  <si>
    <t>STANDARD 1.7: PRIJEM RADNIKA</t>
  </si>
  <si>
    <t>Broj radnika koji će biti primljeni utvrđuje se godišnjim programom/planom rada ustanove, a u skladu sa standardima i normativima zdravstvene zaštite i drugim propisima.</t>
  </si>
  <si>
    <t xml:space="preserve">Procedure zapošljavanja uključuju intervju s kandidatom prije zapošljavanja. </t>
  </si>
  <si>
    <t>U ustanovi postoji opći akt/drugi dokument koji utvrđuje kvalifikaciju, iskustvo i vještine koje treba da ispuni svaki kandidat koji se zapošljava i kriterija za izbor.</t>
  </si>
  <si>
    <t>Evidentira se ocjena kandidata pri zapošljavanju u odnosu na utvrđenu kvalifikaciju, iskustvo i vještine.</t>
  </si>
  <si>
    <t>Prije zapošljavanja se vrši provjera kvalifikacije, iskustva i vještina kandidata, kao i ličnih preporuka ranijih poslodavaca i obrazovnih institucija.</t>
  </si>
  <si>
    <t>Sve osoblje koje je uključeno u proces izbora poznaje selekcione kriterije za prijem kandidata i adekvatno je pripremljeno za intervju kandidata.</t>
  </si>
  <si>
    <t>U cilju osposobljavanja za samostalno obavljanje poslova, vrši se prijem pripravnika ili se kandidati primaju bez zasnivanja radnog odnosa. Postupak se provodi u skladu sa zakonom i opštim aktom.</t>
  </si>
  <si>
    <t>Ustanova vrši prijem volontera za poslove koji nisu definisani kao poslovi za koje se vrši prijem u radni odnos na određeno ili neodređeno vrijeme ili se vrši angažovanje za takav rad po osnovu ugovora o djelu. Sa volonterom se zaključuje ugovor o volontiranju.</t>
  </si>
  <si>
    <t>Svi članovi osoblja imaju dokument o opisu posla, kojim se imenuje radno mjesto odnosno njegova kategorija, opisuje svrha i ciljevi tog radnog mjesta i reguliraju dužnosti i odgovornosti osoblja koje se zapošljava ili koje je zaposleno.</t>
  </si>
  <si>
    <t>Svi radnici se informiraju o njihovim pravima da pristupe informacijama koje ih opisuju i koje se drže u njihovom personalnom dosjeu.</t>
  </si>
  <si>
    <t xml:space="preserve">
Postoji dokumentirana procedura o ustupanju trećim licima podataka iz dosijea radnika.</t>
  </si>
  <si>
    <t>Postoji priručnik za osoblje koje se prima u organizacionu jedinicu.</t>
  </si>
  <si>
    <t>Novoimenovano osoblje završava program uvođenja u rad zdravstvene ustanove u određenom vremenskom roku.</t>
  </si>
  <si>
    <t>Postoji dokumentirana procedura sa programom za uvođenje u rad. </t>
  </si>
  <si>
    <t>Program uvođenja u rad za medicinsko osoblje uključuje upoznavanje s procedurama reanimacije i lokacijom opreme za reanimaciju.</t>
  </si>
  <si>
    <t>Program uvođenja u rad za medicinsko osoblje uključuje upoznavanje s kontrolom infekcije.</t>
  </si>
  <si>
    <t>Postoji evidencija o završenom programu uvođenja u rad ustanove.</t>
  </si>
  <si>
    <t>STANDARD 1.9: TRAJNI PROFESIONALNI RAZVOJ, ISTRAŽIVANJE I NASTAVNI RAD</t>
  </si>
  <si>
    <t>Ustanova donosi godišnji plan kontinuiranog stručnog usavršavanja liječnika</t>
  </si>
  <si>
    <t>Zdravstvena ustanova donosi godišnji plan kontinuiranog stručnog usavršavanja medicinskih sestara-tehničara i primalja.</t>
  </si>
  <si>
    <t>Zdravstvena ustanova donosi godišnji plan kontinuiranog stručnog usavršavanja medicinskih saradnika i drugih radnika u zdravstvenoj ustanovi.</t>
  </si>
  <si>
    <t>Plan obuke i razvoja kadrova uključuje kratak pregled razvojnih potreba zdravstvene ustanove koje su povezane s ciljevima zdravstvene ustanove.</t>
  </si>
  <si>
    <t>Plan obuke i razvoja kadrova uključuje utvrđivanje resursa za obuku i razvoj.</t>
  </si>
  <si>
    <t>Plan obuke i razvoja kadrova se ocjenjuje u odnosu na ostvarenje ciljeva zdravstvene ustanove.</t>
  </si>
  <si>
    <t>Zdravstvena ustanova prikuplja podatke o učešću cjelokupnog osoblja u programima trajnog profesionalnog razvoja.</t>
  </si>
  <si>
    <t>Mogućnosti za edukaciju i razvoj svog osoblja su objavljeni i svima dostupni.</t>
  </si>
  <si>
    <t>Napravljen je raspored osoblja kako bi se osiguralo da postoji zamjena za osobu koja će pohađati obuku.</t>
  </si>
  <si>
    <t>Održava se zapis o odlasku na stručna usavršavanja na nivou zdravstvene ustanove.</t>
  </si>
  <si>
    <t>Kao poseban vid stručnog usavršavanja zdravstvena ustanova za svoje i radnike drugih ustanova ili druge kandidate organizuje obavljanje specijalizantskog i subspecijalizantskog staža, prema programu utvrđenom federalnim Pravilnikom.</t>
  </si>
  <si>
    <t>Zdravstvena ustanova ima plan specijalizacija/subspecijalizacija odobren od strane ministarstva.</t>
  </si>
  <si>
    <t>Zdravstvena ustanova raspisuje javni oglas za dodjelu specijalizacija i interni oglas za dodjelu subspecijalizacija.</t>
  </si>
  <si>
    <t>Zdravstvena ustanova iz reda svojih radnika imenuje glavnog mentora i komentora za specijalizacije i subspecijalizacije.</t>
  </si>
  <si>
    <t>Zdravstvena ustanova obezbjeđuje da se samostalno obavljanje poslova vrši samo od strane zdravstvenih radnika koji ima završen odgovarajući fakultet/školu zdravstvenog usmjerenja, a za doktora medicine, doktora stomatologije, magistara farmacije i inžinjera medicinske biohemije i odgovarajuću specijalizaciju/subspecijalizaciju.</t>
  </si>
  <si>
    <t>Zdravstvena ustanova obezbjeđuje da se samostalno obavljanje poslova vrši samo od strane zdravstvenih radnika koji imaju licencu nadležne komore.</t>
  </si>
  <si>
    <t>Zdravstvena ustanova koja se bavi istraživačkim radom posjeduje opšti akt ili pisanu proceduru koja se odnosi na istraživačke projekte, posebno na sigurnost, naučnu validnost i etička pitanja.</t>
  </si>
  <si>
    <t>Kada su pacijenti uključeni u istraživanje, postoji procedura za dobijanje pristanka pacijenta i/ili njegovatelja za učešće u istraživačkom projektu.</t>
  </si>
  <si>
    <t>Svi istraživački projekti odobreni su od strane etičkog komiteta zdravstvene ustanove.</t>
  </si>
  <si>
    <t>Imenovan je voditelj svakog istraživačkog projekta i za to postoji odgovarajući dokument.</t>
  </si>
  <si>
    <t>Zapisi iz svih istraživačkih projekata se čuvaju nakon završetka projekta, u rokovima utvrđenih Zakonom.</t>
  </si>
  <si>
    <t>Ako zdravstvena ustanova izvodi nastavu za potrebe fakulteta zdravstvenog usmjerenja za to ima odobrenje nadležnog ministra. Postupak za dodjelu naziva univerzitetska zdravstvena ustanova, radi mogućnosti izvođenje nastave, obnavlja se svakih 5 godina.</t>
  </si>
  <si>
    <t>STANDARD 1.10: MJERENJE INDIVIDUALNOG DOPRINOSA</t>
  </si>
  <si>
    <t>Postoji dokumentirani sistem ocjene izvršenja za sve osoblje koji je razvijen i sproveden uz učešće menadžera. Sistem je razvijen/revidiran u zadnje tri godine.</t>
  </si>
  <si>
    <t>Ocjena izvršenja svakog pojedinog člana osoblja zasniva se na opisu posla i vrši se u intervalima utvrđenim opštima aktom.</t>
  </si>
  <si>
    <t>Ocjena izvršenja koristi se u svrhu utvrđivanja potrebe za obukom. </t>
  </si>
  <si>
    <t>Kriteriji koji se koriste za evaluaciju ocjene dostupni su svem osoblju kao dio sistema ocjene izvršenja.</t>
  </si>
  <si>
    <t>Sistem ocjene izvršenja redovno se prati i dopunjava ako je potrebno.</t>
  </si>
  <si>
    <t>Postoji datirana, dokumetirana politika i procedura za postupanje osoblja kod uznemiravanja osoblja od strane drugih članova osoblja ili pacijenata/korisnika, kao i kod postojanja bilo kojeg oblika diskriminacije. Politika i procedura su napisane/revidirane u zadnje tri godine.</t>
  </si>
  <si>
    <t>Ustanova po prijavi radnika/lica koje traži zaposlenje provodi ispitivanje osnovanosti navoda diskriminacije.</t>
  </si>
  <si>
    <t>Ustanova provodi mjere u cilju preveniranja diskriminacije i uznemiravanja, kao i mjere nakon što se u postupku ispitivanja prijave utvrdi opravdanost iste.</t>
  </si>
  <si>
    <t>STANDARD 1.11: ZABRANA DISKRIMINACIJE</t>
  </si>
  <si>
    <t>STANDARD 1.12: ZAŠTITA RADNIKA</t>
  </si>
  <si>
    <t>Zdravstvena ustanova ima datiranu, dokumentiranu strategiju za osiguranje zdravih radnih mjesta. Strategija je napisana/revidirana u zadnjih pet godina.</t>
  </si>
  <si>
    <t>Pravilnikom o zaštiti na radu, zdravstvena ustanova propisuje koja radna mjesta zbog napora, težine i štetnosti po zdravlje zahtijevaju primjenu mjera zaštite na radu.</t>
  </si>
  <si>
    <t>Zdravstvena ustanova utvrđuje radna mjesta i provodi postupak za utvrđivanje radnih mjesta s posebnim uslovima rada na kojima se skraćuje radno vrijeme srazmjerno uticaju na zdravlje radnika, odnosno njegovu radnu sposobnost.</t>
  </si>
  <si>
    <t>Postoji datirana, dokumentirana politika o zaštiti zdravlja i skriningu osoblja. </t>
  </si>
  <si>
    <t>Postoji datirana dokumentirana  procedura o ocjeni zdravlja kandidata prije zapošljavanja. </t>
  </si>
  <si>
    <t>Postoji dokumentirana procedura za zdravstveni nadzor opasnosti na radnom mjestu. Procedura je napisana/revidirana u zadnje tri godine.</t>
  </si>
  <si>
    <t>Osoblje ima mogućnost povjerljivog savjetovanja sa specijaliziranim stručnjacima.</t>
  </si>
  <si>
    <t>Postoji program imunizacije osoblja.</t>
  </si>
  <si>
    <t>Imunizacija osoblja prati se i ocjenjuje realizacijom programa imunizacije.</t>
  </si>
  <si>
    <t>Postoji evidencija o imunizaciji protiv B hepatitisa za sve osoblje i sistem praćenja za non-respondere i one koji nisu imunizirani.</t>
  </si>
  <si>
    <t>Svi zdravstveni profesionalci koji su inficirani putem krvi (hepatitis B, hepatitis C, HIV) tretiraju se prema propisanim kliničkim vodiljama i protokolima.</t>
  </si>
  <si>
    <t>Svi zdravstveni profesionalci koji su inficirani putem krvi (hepatitis B, hepatitis C, HIV) imaju na raspolaganju informativne materijale i pisane instrukcije o koracima koje trebaju poduzeti u pogledu pridržavanja uputa što su date za tretman takvih slučajeva.</t>
  </si>
  <si>
    <t>Postoji dokumentirana procedura za postupanje osoblja kod povređivanja oštrim predmetima, uključujući i ubod iglom. </t>
  </si>
  <si>
    <t>Postoji datirana, dokumentirana politika o mentalnom zdravlju osoblja. </t>
  </si>
  <si>
    <t>Postoji datirana, dokumentirana politika o zabrani pušenja u objektima zdravstvene ustanove. </t>
  </si>
  <si>
    <t>Postoji datirana, dokumentirana politika o zabrani konzumiranja alkohola u objektima zdravstvene ustanove, posebno u radnim satima. </t>
  </si>
  <si>
    <t>Postoji datirana, dokumentirana politika o zabrani uživanja opojnih droga u objektima zdravstvene ustanove. </t>
  </si>
  <si>
    <t>STANDARD 1.13: RUKOVOĐENJE OSOBLJEM</t>
  </si>
  <si>
    <t>Postoje datirana, dokumetirana politika i procedure za rukovođenje osobljem unutar zdravstvene ustanove/jedinice. </t>
  </si>
  <si>
    <t>Postoje datirana dokumentirana politika i procedura o odsustvovanju s posla zbog bolesti </t>
  </si>
  <si>
    <t>Osoblju se obezbjeđuje korištenje dnevnog, sedmičnog i godišnjeg odmora, plaćenog i neplaćenog odsustva u skladu sa zakonom i Pravilnikom o radu.</t>
  </si>
  <si>
    <t>Zdravstvena ustanova obezbjeđuje zaštitu trudnica, majki sa djecom u slučajevima prekovremenog i noćnog rada.</t>
  </si>
  <si>
    <t>Nadležni organ odlučuje o zahtjevima radnika vezanim za ostvarivanje prava iz radnog odnosa.</t>
  </si>
  <si>
    <t>Osoblje koje je bilo izvan prakse više od 5 godina, prolazi dodatnu obuku, odnosno prolazi postupak uvođenja u rad kao i novoprimljeno osoblje.</t>
  </si>
  <si>
    <t>Osoblju bez radnog iskustva imenuje se mentor.</t>
  </si>
  <si>
    <t>Ustanova vodi evidencije o radu propisane zakonom i podzakonskim aktima.</t>
  </si>
  <si>
    <t>Evidencija o obolijevanju i odsustvovanju osoblja s posla čuva se i prati.</t>
  </si>
  <si>
    <t>Čuva se i prati evidencija o fluktuaciji osoblja.</t>
  </si>
  <si>
    <t>Čuva se i prati evidencija o specifičnom odsustvovanju s posla (npr. u slučajevima majčinstva/očinstva, drugim plaćenim i neplaćenim odsustvima).</t>
  </si>
  <si>
    <t>Postoje aktivnosti kojima se podstiče osoblje da izrazi svoje mišljenje o načinu na koji zdravstvena ustanova vodi brigu o zdravlju pacijenta, kao i drugim pitanjima vezanim za rad ustanove.</t>
  </si>
  <si>
    <t>Mišljenje i stavovi osoblja se redovno prate.</t>
  </si>
  <si>
    <t>Postoji dokumentirana procedura koja definiše postupak godišnjeg anketiranja, analize upitnika i izrade planova poboljšanja na bazi izvršene analize.</t>
  </si>
  <si>
    <t>Sakupljeni rezultati anketiranja ili fokusnih grupa/intervjua provedenih u svrhu dobivanja mišljenja osoblja predstavljaju referentnu vrijednost za poboljšanje kvaliteta rada.</t>
  </si>
  <si>
    <t>Imenovan je rukovodilac sestrinske organizacione jedinice u zdravstvenoj ustanovi/jedinici (glavna sestra ili tehničar) koja je odgovorna tokom radnog vremena organizacione jedinice.</t>
  </si>
  <si>
    <t>Imenovana je glavna sestra za svaku kliničku organizacionu jedinicu/jedinicu. Svaka glavna sestra je odgovorna za sestrinsku praksu unutar organizaciona jedinica za koji je imenovana tokom radnog vremena organizacione jedinice.</t>
  </si>
  <si>
    <t>Sve sestre imaju mogućnost dobivanja profesionalnih sestrinskih savjeta za sve vrijeme rada organizacione jedinice.</t>
  </si>
  <si>
    <t>STANDARD 1.14: SESTRINSKA ORGANIZACIONA JEDINICA</t>
  </si>
  <si>
    <t>Postoji datirana, dokumentirana sestrinska strategija koja odražava tekuća stručna uputstva. </t>
  </si>
  <si>
    <t>Sestrinski timovi se sastaju kako bi razvili dokumentirane procedure za implementaciju ciljeva i zadataka sestrinske organizacione jedinice.</t>
  </si>
  <si>
    <t>Svaka sestra ima potrebnu kvalifikaciju za poslove koje obavlja.</t>
  </si>
  <si>
    <t>Tamo gdje se pruža specijalizirana sestrinska njega, u smjeni je prisutno osoblje s potrebnim kvalifikacijama i iskustvom.</t>
  </si>
  <si>
    <t>Imenovan je mentor za kvalificirano osoblje bez radnog iskustva.</t>
  </si>
  <si>
    <t>Osoblje koje se vratilo u praksu nakon pet godina pauze ima imenovanog nastavnika.</t>
  </si>
  <si>
    <t>Osoblje koje se vratilo u praksu nakon pet godina pauze prolazi obuku za povratak u praksu.</t>
  </si>
  <si>
    <t>Sestrinsko osoblje koje je bilo na porodiljskom odsustvu ili na dugotrajnom bolovanju (više od 12 mjeseci) prolazi dodatnu obuku.</t>
  </si>
  <si>
    <t>Sve sestrinsko osoblje ima mogućnost učešća u programu profesionalnog razvoja u skladu s ciljevima i zadacima zdravstvene ustanove/jedinice.</t>
  </si>
  <si>
    <t>Postoji dodatna obuka za podršku sestrinskog osoblja u razvoju njihove uže oblasti profesionalnog rada.</t>
  </si>
  <si>
    <t>Obim profesionalnog rada koji obavljaju sestre, a posebno njihove uloge, definirani su i dokumentirani kroz standarde sestrinskog rada.</t>
  </si>
  <si>
    <t>Sestrinska evidencija vodi se za svakog pacijenta/korisnika.</t>
  </si>
  <si>
    <t>STANDARD 1.15: UPRAVLJANJE INFORMACIJAMA I INFORMACIJSKE TEHNOLOGIJE</t>
  </si>
  <si>
    <t>Postoji upravljačka grupa, ili drugo ekvivalentno tijelo koje nadgleda upravljanje informacijama, informacijskim tehnologijama i medicinskim uređajima kao i njihovo korištenje i razvoj unutar zdravstvene ustanove.</t>
  </si>
  <si>
    <t>Imenovana je osoba koja upravlja informacijama i, informacijskim tehnologijama , kvalificirana za rad s kompjuterskim tehnologijama i koja posjeduje iskustvo u radu s programima i aplikacijama koje se koriste u zdravstvenoj ustanovi.</t>
  </si>
  <si>
    <t>Postoji sveobuhvatna politika koja se odnosi na upravljanje informacijama, informacijskim tehnologijama i medicinskim uređajima. </t>
  </si>
  <si>
    <t>Postoji datirana, dokumentirana strategija informacijskih tehnologija (IT) i medicinskih uređaja. </t>
  </si>
  <si>
    <t>Politiku i strategiju informacijskih tehnologija i medicinskih uređaja odobrava menadžment zdravstvene ustanove ili upravni odbor.</t>
  </si>
  <si>
    <t>Upravljanje informacijama i nabavka informacijskih tehnologija i medicinskih uređaja u skladu su s politikom i strategijom o upravljanju informacijama i informacijskim tehnologijama u zdravstvenoj ustanovi.</t>
  </si>
  <si>
    <t>Informacijama, informacijskim tehnologijama i medicinskim uređajima upravljaju i bave se ljudi koji su obučeni za to i koji imaju iskustva s korištenjem informacijskih tehnologija u zdravstvenoj ustanovi.</t>
  </si>
  <si>
    <t>Zdravstvena ustanova održava detaljan popis računarske opreme i medicinskih uređaja, s opisom ugrađenih komponenti i inventarskim brojevima.</t>
  </si>
  <si>
    <t>Postoji datirana, dokumentirana procedura da se svaki dodatni program koji pojedini korisnici zahtijevaju ili instaliraju autorizira od strane osobe odgovorne za licenciranje. </t>
  </si>
  <si>
    <t>Postoji dokumentirana sigurnosna politika informacijskog sistema i medicinskih uređaja zdravstvene ustanove.</t>
  </si>
  <si>
    <t>Računarska oprema koja obavlja kritične funkcije, neophodne za funkcioniranje informacionog sistema, ili koja sadrži povjerljive informacije, fizički se odvaja u prostor u koji je ulaz dozvoljen samo ovlaštenim osobama, tzv. sigurne zone.</t>
  </si>
  <si>
    <t>Kritična oprema je zaštićena od problema s napajanjem električnom energijom.</t>
  </si>
  <si>
    <t>Strategija informacijskih tehnologija i Sigurnosna politika opisuju sisteme i procedure za back up ili zaštitu i vraćanje ključnih IT sistema i podataka.</t>
  </si>
  <si>
    <t>Postoje datirane, dokumentirane procedure za backup datoteka individualnih kompjutera zasebne medije, gdje kompjuteri nisu umreženi u backup sistem. Procedure su napisane / revidirane u zadnje tri godine.</t>
  </si>
  <si>
    <t>Ustanova povremeno provjerava upotrebljivost rezervnih kopija podataka i izvodi vježbe oporavka sistema.</t>
  </si>
  <si>
    <t>Postoji datirani, dokumentirani tačan popis svih mrežnih priključaka i umreženih uređaja, uključujući i prenosive računare, kojima raspolaže administrator zadužen za upravljanje mrežom u zdravstvenoj ustanovi.</t>
  </si>
  <si>
    <t>Postoje dokumentirane procedure o spašavanju podataka nakon „pada” servera, tamo gdje organizacija ima mrežni sistem.</t>
  </si>
  <si>
    <t>Zdravstvene ustanove koje posjeduju mrežu i svoje vlastite mrežne i komunikacijske uređaje imaju pravila i procedure.</t>
  </si>
  <si>
    <t>Postoji pravilnik radi zaštite povjerljivih informacija pri prijenosu mrežom. </t>
  </si>
  <si>
    <t>Postoji datirana, dokumentiran procedura za spajanje na mrežu gostujućih računara, koja donose sa sobom vanjski suradnici, predavači, poslovni partneri i serviseri.</t>
  </si>
  <si>
    <t>Postoji datirana, dokumentirana procedura za sprečavanje otuđenja i oštećenja računarske opreme.</t>
  </si>
  <si>
    <t>Postoji datirana, dokumentirana politika kojom je utvrđen način povjerljivog osiguravanja informacija o pacijentima, njihovim porodicama i osoblju unutar zdravstvene ustanove. </t>
  </si>
  <si>
    <t>Kompjuterski monitori koji imaju pristup povjerljivim podacima nisu postavljeni na mjesta gdje ih mogu vidjeti neovlaštene osobe i ne ostavljaju se bez nadzora kada se povjerljivi podaci mogu vidjeti.</t>
  </si>
  <si>
    <t>Postoje datirane, dokumentirane procedure koje reguliraju kontrolu prenošenja podataka, kako unutar ustanove tako i prema vani. </t>
  </si>
  <si>
    <t>Zdravstvena ustanova/organizacijska jedinica ustupa skupove podataka za izradu studija.</t>
  </si>
  <si>
    <t>Postoji sistem rutinske provjere tačnosti upisanih podataka o pacijentu, kako u elektronskoj tako i u pisanoj formi.</t>
  </si>
  <si>
    <t>Osoblje u cijeloj zdravstvenoj ustanovi, koje koristi informacijski sistem, obučeno je da koristi, tumači i diseminira podatke.</t>
  </si>
  <si>
    <t>Postoji datirana, dokumentirana politika za kreiranje, upravljanje, postupanje, sigurno pohranjivanje i uništavanje svih zapisa u zdravstvenoj ustanovi.</t>
  </si>
  <si>
    <t>Dokumentirane su specifične odgovornosti imenovanih nosilaca funkcije za ažuriranje i čuvanje podataka.</t>
  </si>
  <si>
    <t>STANDARD 1.16: KOMUNIKACIJE</t>
  </si>
  <si>
    <t>U cijeloj zdravstvenoj ustanovi postoji sistem komuniciranja, od upravljačkog tima do svih nivoa osoblja.</t>
  </si>
  <si>
    <t>Postoje definirani kanali za komunikaciju prema višim nivoima zdravstvene ustanove.</t>
  </si>
  <si>
    <t>SSTANDARD 1.17: KUĆNI RED ZDRAVSTVENE USTANOVE</t>
  </si>
  <si>
    <t>Postoji propisani kućni red postavljen na vidno mjesto (bolesničke sobe, hodnici, prostorije za dnevni boravak). </t>
  </si>
  <si>
    <t>Kućni red se daje pacijentu u pisanoj formi, u obliku brošure, prilikom prijema u zdravstvenu ustanovu.</t>
  </si>
  <si>
    <t>Postoji propisani kućni red postavljen na vidno mjesto (bolesničke sobe, hodnici, prostorije za dnevni boravak).</t>
  </si>
  <si>
    <t>Pacijenti i osoblje su dužni poštivati kućni red, te novčano nadoknaditi eventualno nastalu štetu prema pravilima o odgovornosti za štetu.</t>
  </si>
  <si>
    <t>STANDARD 1.18: KUPOVINA I PRODAJA ROBA I USLUGA</t>
  </si>
  <si>
    <t>Uloge i odgovornosti osoba koje pregovaraju i sklapaju ugovore u ime zdravstvene ustanove jasno su definirane i dokumentirane.</t>
  </si>
  <si>
    <t>Svi ugovori su potpisani od strane predstavnika zdravstvene ustanove, bilo da ustanova kupuje ili prodaje.</t>
  </si>
  <si>
    <t>Ugovori za kliničke i tehničke usluge uključuju zahtjev za angažmanom obučenog i kvalificiranog osoblja te superviziju u slučaju angažmana nekvalificirane radne snage.</t>
  </si>
  <si>
    <t>Svi zapisi o provjeri ugovora i amandmanima na ugovor se čuvaju.</t>
  </si>
  <si>
    <t>Postoje datirane, dokumentirane procedure kupovine roba, usluga i radova. </t>
  </si>
  <si>
    <t>Upravlja se nivoima i sigurnosti zaliha koje se redovito kontroliraju.</t>
  </si>
  <si>
    <t>STANDARD 1.19: FINANSIJSKI MENADŽMENT</t>
  </si>
  <si>
    <t>Postoje sistemi interne finansijske kontrole da bi se osigurala imovina od neovlaštenog korištenja ili raspolaganja.</t>
  </si>
  <si>
    <t>Postoje datirane, dokumentirane politike i procedure za sve finansijske i računovodstvene funkcije. </t>
  </si>
  <si>
    <t>Postoje datirane, dokumentirane procedure koje navode korake u prevenciji prevara u svim fazama finansijskih transakcija. </t>
  </si>
  <si>
    <t xml:space="preserve">Postoji datirana, dokumentirana procedura za provjeru statusa osiguranja svakog pacijenta. </t>
  </si>
  <si>
    <t>Upravni odbor usvaja statut zdravstvene ustanove, opće akte koji odražavaju njegove zakonske obaveze i odgovornosti u odnosima ustanove s pacijentima i prema društvenoj zajednici, godišnji plan rada, strateški plan razvoja, finansijski plan i godišnji izvještaj o radu i finansijskom poslovanju.</t>
  </si>
  <si>
    <t>Upravni odbor donosi program i plan rada za period u kojem je imenovan od osnivača.</t>
  </si>
  <si>
    <t xml:space="preserve">Upravni odbor permanentno evaluira upravljanje zdravstvenom ustanovom i to kako vlastite aktivnosti, tako i aktivnosti na zdravstvenoj zaštiti i tretmanu pacijenata. </t>
  </si>
  <si>
    <t>Postoji dokumentirani sistem praćenja rada upravnog odbora te izvještavanja o radu osnivaču i nadležnom ministarstvu.</t>
  </si>
  <si>
    <t>Upravni odbor imenuje i razrješava direktora te usmjerava, kontroliše i ocjenjuje rad direktora.</t>
  </si>
  <si>
    <t>Upravni odbor najmanje jednom godišnje podnosi izvještaj o poslovanju osnivaču.</t>
  </si>
  <si>
    <t>Nadzorni odbor vrši nadzor nad radom i poslovanjem ustanove o čemu postoji odgovarajuća dokumentacija.</t>
  </si>
  <si>
    <t>Nadzorni odbor sačinjava godišnji izvještaj o poslovanju zdravstvene ustanove na bazi provedenih aktivnosti  analize, nadzora i provjere koji dostavlja osnivaču, upravnom odboru i direktoru.</t>
  </si>
  <si>
    <t>Pored opštih uslova koji su propisani zakonom, direktor posjeduje kvalifikacije za menadžera propisane od strane nadležnog ministarstva.</t>
  </si>
  <si>
    <t>Uloge, funkcije i odgovornosti direktora i drugih menadžera ustanove su definirane i dokumentirane u Statutu.</t>
  </si>
  <si>
    <t>Odgovornost direktora zdravstvene ustanove podrazumijeva da je izbor i imenovanje drugog i trećeg nivoa menadžmenta provedeno u skladu sa statutom i drugim normativnim aktima.</t>
  </si>
  <si>
    <t>Zdravstvena ustanova opštim aktom utvrđuje prednost i u postupku izbora i imenovanja daje prednost kandidatima koji imaju završenu edukaciju iz zdravstvenog menadžmenta.</t>
  </si>
  <si>
    <t>Menadžment ustanove pokazuje privrženost pružanju kvalitetnih usluga kroz stručno i finansijsko planiranje i izvještavanje o postignutim rezultatima u oblasti upravljanja kvalitetom i rizikom.</t>
  </si>
  <si>
    <t>Članovi menadžmenta učestvuju u stalnom profesionalnom razvoju i obuci pomoću kojih osiguravaju neophodne vještine za upravljanje i primjenu metoda poboljšanja kvaliteta u vlastitom radu.</t>
  </si>
  <si>
    <t>Članovi menadžmenta na raspolaganju su radnicima, pacijentima/korisnicima i njegovateljima da bi ih saslušali i odgovorili na njihove potrebe i zahtjeve.</t>
  </si>
  <si>
    <t>Menadžment ustanove promovira i podržava rad s vanjskim ustanovama i agencijama, a naročito sa profesionalnim udruženjima.</t>
  </si>
  <si>
    <t>Menadžment ustanove redovno se sastaje, a o tome svjedoče zapisnici sa sastanaka.</t>
  </si>
  <si>
    <t>Strateški plan razvoja ustanove sadrži listu i opis strateških ciljeva.</t>
  </si>
  <si>
    <t>Ustanova ima godišnji plan i program rada i finansijskog poslovanja sačinjen na bazi planova organizacionih jedinica. Postoji dokumentirana politika i procedura izrade godišnjih planova organizacionih jedinica.</t>
  </si>
  <si>
    <t>Svi članovi osoblja su uključeni u proces planiranja i razvoja ustanove i imaju priliku da prema proceduri izlože svoje prijedloge i komentare na predložene planove razvoja, strateške planove i planove rada.</t>
  </si>
  <si>
    <t>Postoji zvanična povratna informacija prema osoblju o tome koji su prijedlozi uključeni u završne planove razvoja, strateške planove i planove rada.</t>
  </si>
  <si>
    <t>Poslovni plan je mjerljiv, a ostvarenje plana prati menadžment ustanove.</t>
  </si>
  <si>
    <t>U godišnjem poslovnom planu ustanove ili posebnom planu jasno su navedeni ciljevi, prioriteti i vremenski okvir za ostvarenje ciljeva u oblasti poboljšanja kvaliteta i sigurnosti.</t>
  </si>
  <si>
    <t>Ustanova ima godišnji izvještaj o radu i finansijski godišnji izvještaj. Postoji dokumentirana politika i procedura koja definiše postupak dostave podataka i izrade izvještaja.</t>
  </si>
  <si>
    <t>Radnici se informišu o usvajanju izvještaja o radu i finansijskog izvještaja.</t>
  </si>
  <si>
    <t>Standardi za bolnice</t>
  </si>
  <si>
    <t>Aplikacija za samoocjenu i vanjsku ocjenu</t>
  </si>
  <si>
    <t>Certifikacijski kriteriji (5 poena)</t>
  </si>
  <si>
    <t>Akreditacijski kriteriji (2 poena)</t>
  </si>
  <si>
    <t>Provjera ocjene kolone C:</t>
  </si>
  <si>
    <t>Ostvareni poeni</t>
  </si>
  <si>
    <t xml:space="preserve"> Provjera ocjene kolone A:</t>
  </si>
  <si>
    <t>1.2.1 C</t>
  </si>
  <si>
    <t>1.2.2 C</t>
  </si>
  <si>
    <t>1.2.3 C</t>
  </si>
  <si>
    <t>1.2.4 C</t>
  </si>
  <si>
    <t>1.2.5 C</t>
  </si>
  <si>
    <t>1.2.6 C</t>
  </si>
  <si>
    <t>1.2.7 C</t>
  </si>
  <si>
    <t>1.2.8 A</t>
  </si>
  <si>
    <t>1.2.9 A</t>
  </si>
  <si>
    <t>1.2.10 C</t>
  </si>
  <si>
    <t>1.2.11 A</t>
  </si>
  <si>
    <t>1.2.12 C</t>
  </si>
  <si>
    <t>1.2.13 A</t>
  </si>
  <si>
    <t>1.2.14 A</t>
  </si>
  <si>
    <t>1.2.15 A</t>
  </si>
  <si>
    <t>1.2.16 C</t>
  </si>
  <si>
    <t>1.2.17 A</t>
  </si>
  <si>
    <t>1.2.18 A</t>
  </si>
  <si>
    <t>1.2.19 C</t>
  </si>
  <si>
    <t>1.2.20 C</t>
  </si>
  <si>
    <t>1.2.21 A</t>
  </si>
  <si>
    <t>1.2.22 C</t>
  </si>
  <si>
    <t>1.2.23 C</t>
  </si>
  <si>
    <t>1.2.24 A</t>
  </si>
  <si>
    <t>1.2.25 A</t>
  </si>
  <si>
    <t>1.2.26 A</t>
  </si>
  <si>
    <t>1.2.27 C</t>
  </si>
  <si>
    <t>1.2.28 A</t>
  </si>
  <si>
    <t>1.2.29 C</t>
  </si>
  <si>
    <t>1.2.30 C</t>
  </si>
  <si>
    <t>1.2.31 A</t>
  </si>
  <si>
    <t>1.2.32 A</t>
  </si>
  <si>
    <t>1.2.33 C</t>
  </si>
  <si>
    <t>1.2.34 A</t>
  </si>
  <si>
    <t>1.2.35 C</t>
  </si>
  <si>
    <t>1.2.36 A</t>
  </si>
  <si>
    <t>1.2.37 C</t>
  </si>
  <si>
    <t>1.2.38 A</t>
  </si>
  <si>
    <t>1.2.39 A</t>
  </si>
  <si>
    <t>1.2.40 A</t>
  </si>
  <si>
    <t>1.2.41 A</t>
  </si>
  <si>
    <t>1.2.42 A</t>
  </si>
  <si>
    <t>1.2.43 A</t>
  </si>
  <si>
    <t>1.2.44 A</t>
  </si>
  <si>
    <t>1.2.45 A</t>
  </si>
  <si>
    <t>Ukupno 45 kriterija za ocjenu (70 poena)</t>
  </si>
  <si>
    <t>Napomena: Samo jedna ocjena mora biti navedena za svaki kriterij.</t>
  </si>
  <si>
    <t>Unosi se broj 1 za  P ili 0 za D, N, N/P u certifikacijskom kriteriju / broj 2 za P, N, N/P i broj 1 za D u akreditacijskom kriteriju.</t>
  </si>
  <si>
    <t>Opštim aktom se definiše imenovanje i nadležnost ostalih komisija i drugih tijela koja predviđaju posebni zakoni i drugi obligatorni dokumenti.</t>
  </si>
  <si>
    <t>Ustanova ima opšti akt kojim se definišu pitanja unutrašnjeg nadzora nad radom organizacionih jedinica i zdravstvenih radnika</t>
  </si>
  <si>
    <t>Ustanova ima imenovanog predsjednika komisije koji rukovodi radom Komisije.</t>
  </si>
  <si>
    <t>Komisija za poboljšanje kvaliteta i sigurnosti se redovono sastaje i razmatra pitanja koja su joj stavljena u nadležnost.</t>
  </si>
  <si>
    <t>Etička komisija za oblast transplantacije organa i tkiva ima poslovnik o radu</t>
  </si>
  <si>
    <t>Etička komisija za oblast transplantacije organa i tkiva odobrava uzimanje i presađivanje organa i tkiva od živih osoba u svrhu liječenja i obavlja druge poslove koji su joj stavljeni u nadležnost zakonom.</t>
  </si>
  <si>
    <t>Komisija za lijekove usvaja poslovnik o radu.</t>
  </si>
  <si>
    <t>Komisija za lijekove se sastaje najmanje četiri puta godišnje, a po potrebi i češće.</t>
  </si>
  <si>
    <t>Komisija za sprječavanje i suzbijanje bolničkih infekcija se redovno sastaje i obavlja poslove koji su joj stavljeni u nadležnost Federalnim Pravilnikom, što se dokumentira</t>
  </si>
  <si>
    <t>Komisija za sprječavanje i suzbijanje bolničkih infekcija izvještava organizacione jedinice i službu za poboljšanje kvaliteta i sigurnosti o nađenom stanju i datim preporukama.</t>
  </si>
  <si>
    <t>Komisija za sprječavanje i suzbijanje bolničkih infekcija redovno o svojim aktivnostima izvještava direktora/pomoćnika direktora za medicinske poslove i šefa odjela za poboljšanje kvaliteta i sigurnosti.</t>
  </si>
  <si>
    <t>U bolničkim ustanovama sa više klinika uz bolničku komisiju, kao operativni tim, djeluje bolnički tim.</t>
  </si>
  <si>
    <t>Tim za suzbijanje i sprečavanje bolničkih infekcija provodi svakodnevni nadzor u skladu sa ulogom utvrđenom Federalnim Pravilnikom.</t>
  </si>
  <si>
    <t>Bolnički transfuzijski odbor usvaja Poslovnik o radu.</t>
  </si>
  <si>
    <t>Bolnički transfuzijski odbor nadzire opravdanost upotrebe krvi i krvnih sastojaka, postupanje u skladu sa savremenom procedurom transfuzije krvi i krvnih sastojaka, prati ozbiljne štetne reakcije i obavlja i druge poslove u vezi opravdanosti upotrebe krvi i krvnih sastojaka.</t>
  </si>
  <si>
    <t>Bolnički transfuzijski odbor se sastaje najmanje četiri puta godišnje i izvještava organizacione jedinice o odlukama/zaključcima koji se tiču tih organizacionih jedinica.</t>
  </si>
  <si>
    <t>Komisija za osiguranje kvaliteta u radioterapiji podnosi izvještaj direktoru ustanove najmanje jednom godišnje.</t>
  </si>
  <si>
    <t>1.3.1 C</t>
  </si>
  <si>
    <t>1.3.2 A</t>
  </si>
  <si>
    <t>1.3.3 A</t>
  </si>
  <si>
    <t>1.3.4 C</t>
  </si>
  <si>
    <t>1.3.5 C</t>
  </si>
  <si>
    <t>1.3.6 A</t>
  </si>
  <si>
    <t>1.3.7 A</t>
  </si>
  <si>
    <t>1.3.8 C</t>
  </si>
  <si>
    <t>1.3.9 C</t>
  </si>
  <si>
    <t>1.3.10 C</t>
  </si>
  <si>
    <t>1.3.14 C</t>
  </si>
  <si>
    <t>1.3.15 C</t>
  </si>
  <si>
    <t>1.3.16 C</t>
  </si>
  <si>
    <t>1.3.17 A</t>
  </si>
  <si>
    <t>1.3.18 A</t>
  </si>
  <si>
    <t>1.3.19 C</t>
  </si>
  <si>
    <t>1.3.20 C</t>
  </si>
  <si>
    <t>1.3.21 A</t>
  </si>
  <si>
    <t>1.3.22 A</t>
  </si>
  <si>
    <t>1.3.23 C</t>
  </si>
  <si>
    <t>1.3.24 C</t>
  </si>
  <si>
    <t>1.3.25 C</t>
  </si>
  <si>
    <t>1.3.26 A</t>
  </si>
  <si>
    <t>1.3.27 A</t>
  </si>
  <si>
    <t>1.3.28 A</t>
  </si>
  <si>
    <t>1.3.29 C</t>
  </si>
  <si>
    <t>1.3.30 A</t>
  </si>
  <si>
    <t>1.3.31 A</t>
  </si>
  <si>
    <t>1.3.32 C</t>
  </si>
  <si>
    <t>1.3.33 A</t>
  </si>
  <si>
    <t>1.3.34 A</t>
  </si>
  <si>
    <t>1.3.35 A</t>
  </si>
  <si>
    <t>1.3.36 C</t>
  </si>
  <si>
    <t>1.3.37 C</t>
  </si>
  <si>
    <t>1.3.38 C</t>
  </si>
  <si>
    <t>1.3.39 C</t>
  </si>
  <si>
    <t>1.3.40 C</t>
  </si>
  <si>
    <t>1.3.41 C</t>
  </si>
  <si>
    <t>1.3.42 C</t>
  </si>
  <si>
    <t>1.3.43 C</t>
  </si>
  <si>
    <t>1.3.44 C</t>
  </si>
  <si>
    <t>1.3.45 C</t>
  </si>
  <si>
    <t>1.3.46 C</t>
  </si>
  <si>
    <t>1.3.47 C</t>
  </si>
  <si>
    <t>1.3.48 C</t>
  </si>
  <si>
    <t>1.3.49 C</t>
  </si>
  <si>
    <t>1.3.50 C</t>
  </si>
  <si>
    <t>1.3.51 C</t>
  </si>
  <si>
    <t>1.3.52 C</t>
  </si>
  <si>
    <t>1.3.53 C</t>
  </si>
  <si>
    <t>1.3.54 C</t>
  </si>
  <si>
    <t>1.3.55 C</t>
  </si>
  <si>
    <t>1.3.56 C</t>
  </si>
  <si>
    <t>1.3.57 C</t>
  </si>
  <si>
    <t>1.3.58 C</t>
  </si>
  <si>
    <t>1.3.59 C</t>
  </si>
  <si>
    <t>1.3.60 C</t>
  </si>
  <si>
    <t>1.3.61 C</t>
  </si>
  <si>
    <t>1.3.62 C</t>
  </si>
  <si>
    <t>1.3.63 C</t>
  </si>
  <si>
    <t>1.3.64 C</t>
  </si>
  <si>
    <t>1.3.65 C</t>
  </si>
  <si>
    <t>1.3.66 C</t>
  </si>
  <si>
    <t>1.3.67 C</t>
  </si>
  <si>
    <t>1.3.68 C</t>
  </si>
  <si>
    <t>1.3.69 C</t>
  </si>
  <si>
    <t>1.3.70 C</t>
  </si>
  <si>
    <t>1.3.71 C</t>
  </si>
  <si>
    <t>1.3.72 C</t>
  </si>
  <si>
    <t>1.3.73 C</t>
  </si>
  <si>
    <t>1.3.74 C</t>
  </si>
  <si>
    <t>1.3.75 C</t>
  </si>
  <si>
    <t>1.3.76 C</t>
  </si>
  <si>
    <t>1.3.78 C</t>
  </si>
  <si>
    <t>1.3.77 A</t>
  </si>
  <si>
    <t>1.3.79 C</t>
  </si>
  <si>
    <t>1.3.80 C</t>
  </si>
  <si>
    <t>1.3.81 C</t>
  </si>
  <si>
    <t>1.3.82 C</t>
  </si>
  <si>
    <t>1.3.83 C</t>
  </si>
  <si>
    <t>1.3.84 C</t>
  </si>
  <si>
    <t>1.3.85 C</t>
  </si>
  <si>
    <t>1.3.86 C</t>
  </si>
  <si>
    <t>1.3.87 C</t>
  </si>
  <si>
    <t>1.3.88 C</t>
  </si>
  <si>
    <t>1.3.89 C</t>
  </si>
  <si>
    <t>1.3.90 C</t>
  </si>
  <si>
    <t>1.3.91 C</t>
  </si>
  <si>
    <t>1.3.92 C</t>
  </si>
  <si>
    <t>Ukupno 92 kriterija za ocjenu (106 poena)</t>
  </si>
  <si>
    <t>Akreditacijski kriteriji (0 poena)</t>
  </si>
  <si>
    <t>Certifikacijski kriteriji (20 poena)</t>
  </si>
  <si>
    <t>Akreditacijski kriteriji (50 poena)</t>
  </si>
  <si>
    <t>Certifikacijski kriteriji (72 poena)</t>
  </si>
  <si>
    <t>Akreditacijski kriteriji (34 poena)</t>
  </si>
  <si>
    <t>Strategija poboljšanja kvaliteta sadrži ciljeve koji se žele postići.</t>
  </si>
  <si>
    <t>Strategija poboljšanja kvaliteta uključuje praćenje indikatora kvaliteta.</t>
  </si>
  <si>
    <t>Strategija poboljšanja kvaliteta sadrži uputstva za dobijanje povratnih informacija od pacijenata/korisnika.</t>
  </si>
  <si>
    <t>Postoji izvještaj o evaluaciji implementacije strategije za poboljšanje kvaliteta i njenom utjecaju na ishod u skladu s poduzetim aktivnostima.</t>
  </si>
  <si>
    <t>Svi radnici u ustanovi imaju pristup izvještaju o implementaciji strategije kvaliteta.</t>
  </si>
  <si>
    <t>Preporuke nastale kao rezultat programa provjere kliničkog kvaliteta se obavezno razmatraju i implementiraju.</t>
  </si>
  <si>
    <t>Zdravstvene ustanove međusobno razmjenjuju rezultate provjere kliničkog kvaliteta u svrhu kolegijalnog pregleda.</t>
  </si>
  <si>
    <t>Sastavni dio programa provjere kliničkog kvaliteta je i distribucija rezultata provjere kvaliteta.</t>
  </si>
  <si>
    <t>Izmjene u praksi uvode se kao rezultat programa provjere kliničkog kvaliteta.</t>
  </si>
  <si>
    <t>Zdravstveni profesionalci imaju pristup najnovijim informacijama o nalazima istraživanja i kliničkoj praksi koja se zasniva na dokazima.</t>
  </si>
  <si>
    <t>Postoji sistem za diseminaciju informacija o učinkovitoj kliničkoj praksi unutar i van ustanove.</t>
  </si>
  <si>
    <t>Postoji sistematski pristup kliničkim indikatorima kvaliteta i njihovoj ocjeni unutar ustanove.</t>
  </si>
  <si>
    <t>1.4.1 C</t>
  </si>
  <si>
    <t>1.4.2 C</t>
  </si>
  <si>
    <t>1.4.3 C</t>
  </si>
  <si>
    <t>1.4.4 A</t>
  </si>
  <si>
    <t>1.4.5 C</t>
  </si>
  <si>
    <t>1.4.6 C</t>
  </si>
  <si>
    <t>1.4.7 A</t>
  </si>
  <si>
    <t>1.4.8 V</t>
  </si>
  <si>
    <t>1.4.10 A</t>
  </si>
  <si>
    <t>1.4.9 C</t>
  </si>
  <si>
    <t>1.4.11 C</t>
  </si>
  <si>
    <t>1.4.12 C</t>
  </si>
  <si>
    <t>1.4.13 C</t>
  </si>
  <si>
    <t>1.4.14 C</t>
  </si>
  <si>
    <t>1.4.15 A</t>
  </si>
  <si>
    <t>1.4.16 A</t>
  </si>
  <si>
    <t>1.4.17 C</t>
  </si>
  <si>
    <t>1.4.18 C</t>
  </si>
  <si>
    <t>1.4.19 C</t>
  </si>
  <si>
    <t>1.4.20 C</t>
  </si>
  <si>
    <t>1.4.21 C</t>
  </si>
  <si>
    <t>1.4.22 C</t>
  </si>
  <si>
    <t>1.4.23 C</t>
  </si>
  <si>
    <t>1.4.24 C</t>
  </si>
  <si>
    <t>1.4.25 C</t>
  </si>
  <si>
    <t>1.4.26 C</t>
  </si>
  <si>
    <t>1.4.27 C</t>
  </si>
  <si>
    <t>1.4.28 C</t>
  </si>
  <si>
    <t>1.4.29 C</t>
  </si>
  <si>
    <t>1.4.30 C</t>
  </si>
  <si>
    <t>1.4.31 C</t>
  </si>
  <si>
    <t>1.4.32 C</t>
  </si>
  <si>
    <t>1.4.33 C</t>
  </si>
  <si>
    <t>1.4.34 C</t>
  </si>
  <si>
    <t>1.4.35 C</t>
  </si>
  <si>
    <t>1.4.36 C</t>
  </si>
  <si>
    <t>1.4.37 C</t>
  </si>
  <si>
    <t>1.4.38 C</t>
  </si>
  <si>
    <t>1.4.39 C</t>
  </si>
  <si>
    <t>1.4.40 C</t>
  </si>
  <si>
    <t>1.4.41 C</t>
  </si>
  <si>
    <t>1.4.42 C</t>
  </si>
  <si>
    <t>1.4.43 C</t>
  </si>
  <si>
    <t>1.4.44 C</t>
  </si>
  <si>
    <t>1.4.45 C</t>
  </si>
  <si>
    <t>1.4.46 C</t>
  </si>
  <si>
    <t>1.4.47 C</t>
  </si>
  <si>
    <t>1.4.48 C</t>
  </si>
  <si>
    <t>1.4.49 C</t>
  </si>
  <si>
    <t>1.4.50 A</t>
  </si>
  <si>
    <t>1.4.51 A</t>
  </si>
  <si>
    <t>1.4.52 A</t>
  </si>
  <si>
    <t>1.4.53 A</t>
  </si>
  <si>
    <t>1.4.54 A</t>
  </si>
  <si>
    <t>1.4.55 A</t>
  </si>
  <si>
    <t>1.4.56 A</t>
  </si>
  <si>
    <t>1.4.57 C</t>
  </si>
  <si>
    <t>1.4.58 C</t>
  </si>
  <si>
    <t>1.4.59 C</t>
  </si>
  <si>
    <t>1.4.60 C</t>
  </si>
  <si>
    <t>Ukupno 60 kriterija za ocjenu (72poena)</t>
  </si>
  <si>
    <t>Certifikacijski kriteriji (48 poena)</t>
  </si>
  <si>
    <t>Akreditacijski kriteriji (24 poena)</t>
  </si>
  <si>
    <t>Ustanova jednom u 6 mjeseci nadležnom zdravstvenom savjetu lokalne samouprave i zdravstvenom savjetu kantonalnog ministarstva zdravstva prema sjedištu, dostavlja izvještaj o zaprimljenim i riješenim prigovorima.</t>
  </si>
  <si>
    <t>1.5.1 C</t>
  </si>
  <si>
    <t>1.5.2 C</t>
  </si>
  <si>
    <t>1.5.3 C</t>
  </si>
  <si>
    <t>1.5.4 C</t>
  </si>
  <si>
    <t>1.5.5 C</t>
  </si>
  <si>
    <t>1.5.6 C</t>
  </si>
  <si>
    <t>1.5.7 C</t>
  </si>
  <si>
    <t>1.5.8 C</t>
  </si>
  <si>
    <t>1.5.9 C</t>
  </si>
  <si>
    <t>1.5.10 A</t>
  </si>
  <si>
    <t>1.5.11 C</t>
  </si>
  <si>
    <t>Strategija humanih resursa utvrđuje indikatore koji se koriste u mjerenju izvedbe upravljanja humanim resursima.</t>
  </si>
  <si>
    <t>Ukupno 3 kriterija za ocjenu (4poena)</t>
  </si>
  <si>
    <t>Certifikacijski kriteriji (2 poena)</t>
  </si>
  <si>
    <t xml:space="preserve">Postoje datirane, dokumetirane politike i procedure koje se odnose na osoblje i koje definiraju načine zapošljavanja. </t>
  </si>
  <si>
    <t>Prije zapošljavanja kandidata, traže se reference (preporuke) od barem dva zadnja poslodavca i te preporuke nalaze se u personalnom dosjeu radnika.</t>
  </si>
  <si>
    <t>1.7.1 C</t>
  </si>
  <si>
    <t>1.7.2 A</t>
  </si>
  <si>
    <t>1.7.3 C</t>
  </si>
  <si>
    <t>1.7.4 A</t>
  </si>
  <si>
    <t>1.7.5 C</t>
  </si>
  <si>
    <t>1.7.6 C</t>
  </si>
  <si>
    <t>1.7.7 C</t>
  </si>
  <si>
    <t>1.7.8 C</t>
  </si>
  <si>
    <t>1.7.9 C</t>
  </si>
  <si>
    <t>1.7.10 C</t>
  </si>
  <si>
    <t>1.7.11 C</t>
  </si>
  <si>
    <t>1.7.12 C</t>
  </si>
  <si>
    <t>1.7.13 C</t>
  </si>
  <si>
    <t>Ukupno 6 kriterija za ocjenu (6 poena)</t>
  </si>
  <si>
    <t>Imenovana je osoba koja je odgovorna osigurati da je poduzeti istraživački projekt podesan za ustanovu i da je podesno vođen.</t>
  </si>
  <si>
    <t>Postoji dokumentirani sporazum ili ugovor radi raspodjele odgovornosti između svih uključenih strana.</t>
  </si>
  <si>
    <t>Kada je osoblje uključeno u istraživanje, postoji mogućnost da osoblje može diskutirati o etičkim pitanjima koja se nameću u istraživačkom projektu.</t>
  </si>
  <si>
    <t>Nakon sticanja naziva univerzitetska zdravstvena ustanova, zdravstvena ustanova i fakultet zaključuju ugovor o međusobnim pravima i obavezama u izvođenju nastave.</t>
  </si>
  <si>
    <t>Ocjena izvršenja svakog pojedinog člana osoblja identificira kvalitet izvršenja i oblasti koje je potrebno poboljšati.</t>
  </si>
  <si>
    <t>Ocjena izvršenja svakog pojedinog člana osoblja identificira individualne, timske, ciljeve organizacione jedinice i/ili organizacije koje treba ostvariti ili doprinijeti njihovom ostvarenju do sljedeće ocjene.</t>
  </si>
  <si>
    <t>1.8.1 C</t>
  </si>
  <si>
    <t>1.8.2 C</t>
  </si>
  <si>
    <t>1.8.3 C</t>
  </si>
  <si>
    <t>1.8.4 C</t>
  </si>
  <si>
    <t>1.8.5 C</t>
  </si>
  <si>
    <t>1.8.6 C</t>
  </si>
  <si>
    <t>1.9.1 C</t>
  </si>
  <si>
    <t>1.9.2 C</t>
  </si>
  <si>
    <t>1.9.3 C</t>
  </si>
  <si>
    <t>1.9.4 C</t>
  </si>
  <si>
    <t>1.9.5 C</t>
  </si>
  <si>
    <t>1.9.6 C</t>
  </si>
  <si>
    <t>1.9.7 C</t>
  </si>
  <si>
    <t>1.9.8 C</t>
  </si>
  <si>
    <t>1.9.9 C</t>
  </si>
  <si>
    <t>1.9.10 C</t>
  </si>
  <si>
    <t>1.9.11 C</t>
  </si>
  <si>
    <t>1.9.12 C</t>
  </si>
  <si>
    <t>1.9.13 C</t>
  </si>
  <si>
    <t>1.9.14 C</t>
  </si>
  <si>
    <t>1.9.15 C</t>
  </si>
  <si>
    <t>1.9.16 C</t>
  </si>
  <si>
    <t>1.9.17 C</t>
  </si>
  <si>
    <t>1.9.20 C</t>
  </si>
  <si>
    <t>1.9.21 C</t>
  </si>
  <si>
    <t>1.9.18 A</t>
  </si>
  <si>
    <t>1.9.19 A</t>
  </si>
  <si>
    <t>1.9.22 C</t>
  </si>
  <si>
    <t>1.9.23 A</t>
  </si>
  <si>
    <t>1.9.24 C</t>
  </si>
  <si>
    <t>1.9.25 C</t>
  </si>
  <si>
    <t>1.9.26 A</t>
  </si>
  <si>
    <t>Ukupno 26 kriterija za ocjenu (30 poena)</t>
  </si>
  <si>
    <t>Certifikacijski kriteriji (22 poena)</t>
  </si>
  <si>
    <t>Akreditacijski kriteriji (8 poena)</t>
  </si>
  <si>
    <t>1.10.1 C</t>
  </si>
  <si>
    <t>1.10.2 C</t>
  </si>
  <si>
    <t>1.10.3 A</t>
  </si>
  <si>
    <t>1.10.4 A</t>
  </si>
  <si>
    <t>1.10.5 C</t>
  </si>
  <si>
    <t>1.10.6 C</t>
  </si>
  <si>
    <t>1.10.7 C</t>
  </si>
  <si>
    <t>Akreditacijski kriteriji (4 poena)</t>
  </si>
  <si>
    <t>1.11.1 C</t>
  </si>
  <si>
    <t>1.11.2 C</t>
  </si>
  <si>
    <t>1.11.3 C</t>
  </si>
  <si>
    <t>Zdravstvena ustanova raspolaže s informativnim materijalima za osoblje o održavanju zdravlja, njegovoj promociji i prevenciji bolesti i osigurava takve usluge za osoblje.</t>
  </si>
  <si>
    <t xml:space="preserve">Postoji datirana, dokumentirana politika o zdravoj prehrani osoblja (posebno u vezi sa hranom koja se uzima u bolničkoj kuhinji). </t>
  </si>
  <si>
    <t>1.12.1 C</t>
  </si>
  <si>
    <t>1.12.2 C</t>
  </si>
  <si>
    <t>1.12.3 C</t>
  </si>
  <si>
    <t>1.12.4 C</t>
  </si>
  <si>
    <t>1.12.5 C</t>
  </si>
  <si>
    <t>1.12.6 C</t>
  </si>
  <si>
    <t>1.12.7 A</t>
  </si>
  <si>
    <t>1.12.8 C</t>
  </si>
  <si>
    <t>1.12.9 C</t>
  </si>
  <si>
    <t>1.12.10 C</t>
  </si>
  <si>
    <t>1.12.11 C</t>
  </si>
  <si>
    <t>1.12.12 C</t>
  </si>
  <si>
    <t>1.12.13 C</t>
  </si>
  <si>
    <t>1.12.14 C</t>
  </si>
  <si>
    <t>1.12.15 A</t>
  </si>
  <si>
    <t>1.12.16 C</t>
  </si>
  <si>
    <t>1.12.17 C</t>
  </si>
  <si>
    <t>1.12.18 C</t>
  </si>
  <si>
    <t>1.12.19 C</t>
  </si>
  <si>
    <t>Certifikacijski kriteriji (17 poena)</t>
  </si>
  <si>
    <t>Certifikacijski kriteriji (3 poena)</t>
  </si>
  <si>
    <t>Ukupno 3 kriterija za ocjenu (3 poena)</t>
  </si>
  <si>
    <t>Ukupno 7 kriterija za ocjenu (9 poena)</t>
  </si>
  <si>
    <t xml:space="preserve">Postoji datirana dokumentirana procedura o proširenju oblasti prakse kada ljekarsko osoblje namjerava proširiti polje rada. </t>
  </si>
  <si>
    <t>Prilikom napuštanja posla osoblje ispunjava upitnik o razlozima napuštanja ili se sa tim osobljem obavlja razgovor.</t>
  </si>
  <si>
    <t>1.13.1 C</t>
  </si>
  <si>
    <t>1.13.2 C</t>
  </si>
  <si>
    <t>1.13.3 A</t>
  </si>
  <si>
    <t>1.13.4 C</t>
  </si>
  <si>
    <t>1.13.5 C</t>
  </si>
  <si>
    <t>1.13.6 C</t>
  </si>
  <si>
    <t>1.13.7 C</t>
  </si>
  <si>
    <t>1.13.8 C</t>
  </si>
  <si>
    <t>1.13.9 A</t>
  </si>
  <si>
    <t>1.13.10 C</t>
  </si>
  <si>
    <t>1.13.11 C</t>
  </si>
  <si>
    <t>1.13.12 C</t>
  </si>
  <si>
    <t>1.13.13 C</t>
  </si>
  <si>
    <t>1.13.14 C</t>
  </si>
  <si>
    <t>1.13.15 C</t>
  </si>
  <si>
    <t>1.13.16 C</t>
  </si>
  <si>
    <t>1.13.17 C</t>
  </si>
  <si>
    <t>Ukupno 17 kriterija za ocjenu (19 poena)</t>
  </si>
  <si>
    <t>Certifikacijski kriteriji (15 poena)</t>
  </si>
  <si>
    <t>Kao dio tekuće edukacije i kontinuiranog profesionalnog razvoja, sestre imaju zaštićeno vrijeme za čitanja i studij.</t>
  </si>
  <si>
    <t>Profesionalna sestrinska praksa, uključujući i pridržavanje profesionalnih uputstava, i sestrinska evidencija provjeravaju se i ocjenjuju.</t>
  </si>
  <si>
    <t>O provjeri sestrinske prakse se piše izvještaj koji se dostavlja mendžmentu s ciljem unapređenja kvaliteta.</t>
  </si>
  <si>
    <t>1.14.1 C</t>
  </si>
  <si>
    <t>1.14.2 C</t>
  </si>
  <si>
    <t>1.14.3 C</t>
  </si>
  <si>
    <t>1.14.4 C</t>
  </si>
  <si>
    <t>1.14.5 C</t>
  </si>
  <si>
    <t>1.14.6 C</t>
  </si>
  <si>
    <t>1.14.7 C</t>
  </si>
  <si>
    <t>1.14.8 C</t>
  </si>
  <si>
    <t>1.14.9 C</t>
  </si>
  <si>
    <t>1.14.10 C</t>
  </si>
  <si>
    <t>1.14.11 C</t>
  </si>
  <si>
    <t>1.14.12 A</t>
  </si>
  <si>
    <t>1.14.13 C</t>
  </si>
  <si>
    <t>1.14.14 C</t>
  </si>
  <si>
    <t>1.14.15 C</t>
  </si>
  <si>
    <t>1.14.16 C</t>
  </si>
  <si>
    <t>1.14.17 A</t>
  </si>
  <si>
    <t>1.14.18 A</t>
  </si>
  <si>
    <t>Ukupno 18 kriterija za ocjenu (21 poena)</t>
  </si>
  <si>
    <t>Akreditacijski kriteriji (6 poena)</t>
  </si>
  <si>
    <t>Upravljanje informacijama i nabavka informacijskih tehnologija i medicinskih uređaja u skladu su s izjavama iz politike o upravljanju informacijama i informacijskim tehnologijama u zdravstvenoj ustanovi.</t>
  </si>
  <si>
    <t>Strategija informacijskih tehnologija i medicinskih uređaja povezana je s ciljevima i poslovnim planovima organizacije u cjelini.</t>
  </si>
  <si>
    <t>Strategija informacijskih tehnologija i medicinskih uređaja utvrđuje ko ima odgovornost u osiguranju da su softverske aplikacije uredno licencirane.</t>
  </si>
  <si>
    <t>Programske aplikacije koje se koriste u organizaciji su licencirane.</t>
  </si>
  <si>
    <t>Strategija informacijskih tehnologija i Sigurnosna politika utvrđuju koliko je kritična svaka pojedinačna softverska aplikacija i IT organizacione jedinice za rad zdravstvene ustanove.</t>
  </si>
  <si>
    <t>Zdravstvena ustanova ima poseban pravilnik ukoliko je podržan pristup i rad na daljinu (remote access), na primjer, kada se djelatnicima dopušta da sa kućnog računara ažuriraju podatke.</t>
  </si>
  <si>
    <t>Strategija informacijskih tehnologija i Sigurnosna politika utvrđuju rizike infekcije kompjuterskim virusima i donose mjere čijom implementacijom se zdravstvena ustanova brani od takvih prijetnji.</t>
  </si>
  <si>
    <t>Informacijski sistem podržava upravljanje kvalitetom i rizikom na nivou zdravstvene ustanove tako da se putem integracije podataka koristi za kontrolu i poboljšanje kvaliteta.</t>
  </si>
  <si>
    <t>Učinkovitost informacijskog sistema se redovno provjerava.</t>
  </si>
  <si>
    <t>1.15.1 C</t>
  </si>
  <si>
    <t>1.15.2 C</t>
  </si>
  <si>
    <t>1.15.3 C</t>
  </si>
  <si>
    <t>1.15.4 A</t>
  </si>
  <si>
    <t>1.15.5 C</t>
  </si>
  <si>
    <t>1.15.6 A</t>
  </si>
  <si>
    <t>1.15.7 C</t>
  </si>
  <si>
    <t>1.15.8 C</t>
  </si>
  <si>
    <t>1.15.9 C</t>
  </si>
  <si>
    <t>1.15.10 C</t>
  </si>
  <si>
    <t>1.15.11 A</t>
  </si>
  <si>
    <t>1.15.12 A</t>
  </si>
  <si>
    <t>1.15.13 C</t>
  </si>
  <si>
    <t>1.15.14 C</t>
  </si>
  <si>
    <t>1.15.15 A</t>
  </si>
  <si>
    <t>1.15.16 C</t>
  </si>
  <si>
    <t>1.15.17 C</t>
  </si>
  <si>
    <t>1.15.18 C</t>
  </si>
  <si>
    <t>1.15.19 C</t>
  </si>
  <si>
    <t>1.15.20 C</t>
  </si>
  <si>
    <t>1.15.21 C</t>
  </si>
  <si>
    <t>1.15.22 C</t>
  </si>
  <si>
    <t>1.15.23 C</t>
  </si>
  <si>
    <t>1.15.24 C</t>
  </si>
  <si>
    <t>1.15.25 C</t>
  </si>
  <si>
    <t>1.15.26 C</t>
  </si>
  <si>
    <t>1.15.27 A</t>
  </si>
  <si>
    <t>1.15.28 C</t>
  </si>
  <si>
    <t>1.15.29 A</t>
  </si>
  <si>
    <t>1.15.30 C</t>
  </si>
  <si>
    <t>1.15.31 C</t>
  </si>
  <si>
    <t>1.15.32 C</t>
  </si>
  <si>
    <t>1.15.33 C</t>
  </si>
  <si>
    <t>1.15.34 C</t>
  </si>
  <si>
    <t>1.15.35 C</t>
  </si>
  <si>
    <t>1.15.36 A</t>
  </si>
  <si>
    <t>1.15.37 C</t>
  </si>
  <si>
    <t>1.15.38 C</t>
  </si>
  <si>
    <t>1.15.39 C</t>
  </si>
  <si>
    <t>1.15.40 A</t>
  </si>
  <si>
    <t>1.15.41 C</t>
  </si>
  <si>
    <t>1.15.42 C</t>
  </si>
  <si>
    <t>1.15.43 C</t>
  </si>
  <si>
    <t>Ukupno 43 kriterija za ocjenu (52 poena)</t>
  </si>
  <si>
    <t>Certifikacijski kriteriji (34 poena)</t>
  </si>
  <si>
    <t>Akreditacijski kriteriji (18 poena)</t>
  </si>
  <si>
    <t xml:space="preserve">Zdravstvena ustanova/jedinica ima datiran, dokumentiran plan marketinga. </t>
  </si>
  <si>
    <t xml:space="preserve">Postoji datirana, dokumentirana procedura za odobravanje sveg marketinškog materijala od strane imenovanog iskusnijeg menadžera prije štampanja i distribucije. </t>
  </si>
  <si>
    <t>Postoji dokumentirani vodič o korporativnom stilu ustanove i korištenje logotipa.</t>
  </si>
  <si>
    <t>Osoblje koje je odgovorno za formuliranje nacrta reklamnog materijala za zdravstvenu ustanovu/jedinicu i njene organizacione jedinice poznaje standarde za reklamiranje zdravstvene zaštite.</t>
  </si>
  <si>
    <t>Marketinškom bazom podataka upravlja se u skladu sa Zakonom o zaštiti podataka.</t>
  </si>
  <si>
    <t>Marketinški plan i njegovi različiti elementi ocjenjuju se jednom godišnje.</t>
  </si>
  <si>
    <t xml:space="preserve">Postoji datirana, dokumentirana strategija komunikacije u zdravstvenoj ustanovi/jedinici. </t>
  </si>
  <si>
    <t xml:space="preserve">Postoji datirana, dokumentirana procedura kojom se utvrđuju smjernice za komunikaciju s medijima, uključujući osiguranje tajnosti pacijenata i njihovih porodica. </t>
  </si>
  <si>
    <t>Ocjenjuje se djelotvornost strategije komunikacije i sistema komuniciranja.</t>
  </si>
  <si>
    <t>Ukupno 11 kriterija za ocjenu (20 poena)</t>
  </si>
  <si>
    <t>1.16.1 A</t>
  </si>
  <si>
    <t>1.16.2 A</t>
  </si>
  <si>
    <t>1.16.3 A</t>
  </si>
  <si>
    <t>1.16.4 A</t>
  </si>
  <si>
    <t>1.16.5 A</t>
  </si>
  <si>
    <t>1.16.6 A</t>
  </si>
  <si>
    <t>1.16.7 A</t>
  </si>
  <si>
    <t>1.16.8 C</t>
  </si>
  <si>
    <t>1.16.9 C</t>
  </si>
  <si>
    <t>1.16.10 A</t>
  </si>
  <si>
    <t>1.16.11 A</t>
  </si>
  <si>
    <t>Postoji datirana, dokumentina procedura koja regulira način odijevanja radnika u skladu s propisima iz oblasti zaštite na radu i u skladu sa bolničkim preporukama u pogledu izgleda i ponašanja radnika.</t>
  </si>
  <si>
    <t>Ukupno 5 kriterija za ocjenu (6 poena)</t>
  </si>
  <si>
    <t>Certifikacijski kriteriji (4 poena)</t>
  </si>
  <si>
    <t>Između ustanove i drugih organizacija pregovara se i sklapaju se ugovori o kupoprodaji roba, usluga i radova.</t>
  </si>
  <si>
    <t>Postoji registar ugovora koje je zdravstvena ustanova sklopila s vanjskim organizacijama.</t>
  </si>
  <si>
    <t>Odgovorno osoblje – za one organizacione jedinice koje učestvuju u ugovaranju usluga ustanove ili ih isporučuju drugoj organizaciji – uključeno je u specificiranje takvih usluga, određivanje obima i vrste usluga.</t>
  </si>
  <si>
    <t>Ugovori sadrže specifikacije o nadzoru kvaliteta isporučenih usluga, koje su ugovorene sporazumom dviju strana, o pregledu obavljenog posla i posredovanju ako postoje problemi u kvaliteti isporučenih usluga.</t>
  </si>
  <si>
    <t xml:space="preserve">Postoji datirana, dokumentirana procedura za provjeru ugovora, te sporazumijevanje i autorizaciju promjena u odnosu na ugovor. </t>
  </si>
  <si>
    <t>1.17.1 C</t>
  </si>
  <si>
    <t>1.17.2 C</t>
  </si>
  <si>
    <t>1.17.3 C</t>
  </si>
  <si>
    <t>1.17.4 A</t>
  </si>
  <si>
    <t>1.17.5 C</t>
  </si>
  <si>
    <t>1.18.1 A</t>
  </si>
  <si>
    <t>1.18.2 A</t>
  </si>
  <si>
    <t>1.18.3 C</t>
  </si>
  <si>
    <t>1.18.4 A</t>
  </si>
  <si>
    <t>1.18.5 C</t>
  </si>
  <si>
    <t>1.18.6 C</t>
  </si>
  <si>
    <t>1.18.7 A</t>
  </si>
  <si>
    <t>1.18.8 A</t>
  </si>
  <si>
    <t>1.18.9 C</t>
  </si>
  <si>
    <t>1.18.10 C</t>
  </si>
  <si>
    <t>1.18.11 C</t>
  </si>
  <si>
    <t>1.18.12 C</t>
  </si>
  <si>
    <t>Ukupno 12 kriterija za ocjenu (17 poena)</t>
  </si>
  <si>
    <t>Certifikacijski kriteriji (7 poena)</t>
  </si>
  <si>
    <t>Rutinski se održava registar kapitalne imovine.</t>
  </si>
  <si>
    <t>Postoji program za kapitalna ulaganja.</t>
  </si>
  <si>
    <t xml:space="preserve">Postoje datirane, dokumentirane procedure za utvrđivanje, raspoređivanje i potvrđivanje doniranih sredstava. </t>
  </si>
  <si>
    <t>1.19.1 C</t>
  </si>
  <si>
    <t>1.19.2 C</t>
  </si>
  <si>
    <t>1.19.3 C</t>
  </si>
  <si>
    <t>1.19.4 A</t>
  </si>
  <si>
    <t>1.19.5 A</t>
  </si>
  <si>
    <t>1.19.6 A</t>
  </si>
  <si>
    <t>1.19.7 C</t>
  </si>
  <si>
    <t>II Poglavlje: UPRAVLJANJE RIZIKOM (2.1. – 2.8.)</t>
  </si>
  <si>
    <t>STANDARD 2.1 UPRAVLJANJE RIZIKOM – OPŠTA PITANJA</t>
  </si>
  <si>
    <t>Postavljene su strukture za upravljanje rizikom unutar zdravstvene ustanove što uključuje upravljanje kliničkim i nekliničkim rizicima.</t>
  </si>
  <si>
    <t>Postoji dokumentirana politika i procedura kojom se uređuju opšta pitanja upravljanja rizikom.</t>
  </si>
  <si>
    <t>U zdravstvenoj ustanovi/jedinici postoji strategija upravljanja rizikom koja obuhvata i upravljanje kliničkim rizikom.</t>
  </si>
  <si>
    <t>Sve osoblje je upoznato sa strategijom upravljanja rizikom čime se osigurava izgradnja svijesti o odgovornostima u vezi s prevencijom i kontrolom rizika.</t>
  </si>
  <si>
    <t>Osoblje prolazi edukaciju u oblasti upravljanja rizikom</t>
  </si>
  <si>
    <t>U zdravstvenoj ustanovi postoji sistem prijave i analize nepovoljnih događaja koji obuhvata sve nepovoljne događaje, uključujući i izbjegnute nepovoljne događaje.</t>
  </si>
  <si>
    <t>Postoji datirana dokumentirana politika i procedura u kojoj su opisani koraci u postupanju sa nepovoljnim događajima, provođenju ispitivanja i preduzimanju mjera poboljšanja kvaliteta i sigurnosti na osnovu provedenog ispitivanja.</t>
  </si>
  <si>
    <t>Postoji datirana dokumentirana procedura kojom se definiše način praćenja neispravnosti u kvalitetu lijeka.</t>
  </si>
  <si>
    <t>Postoji datirana dokumentirana procedura kojom se definiše način praćenja neželjenog djelovanja lijeka.</t>
  </si>
  <si>
    <t>Postoji datirana dokumentirana procedura kojom se definiše način praćenja neželjenih pojava vezanih za medicinska sredstva.</t>
  </si>
  <si>
    <t>Postoji datirana dokumentirana procedura kojom se definiše način praćenja ozbiljnih štetnih događaja i ozbiljnih štetnih reakcija u oblasti transfuzijske medicine.</t>
  </si>
  <si>
    <t>Postoji datirana dokumentirana procedura kojom se definiše način praćenja incidenata i akcidenata u oblasti jonizirajućeg zračenja.</t>
  </si>
  <si>
    <t>Postoji datirana dokumentirana procedura kojom se definiše način praćenja incidenata i akcidenata u oblasti radioterapije.</t>
  </si>
  <si>
    <t>Svi prijavljeni nepovoljni događaji se analiziraju i to se dokumentira. Nakon analize daju se preporuke za dalje postupanje, odnosno izbjegavanje nepovoljnih događaja u budućem radu.</t>
  </si>
  <si>
    <t>Sa rezultatima analize i preporuka upoznaje se osoblje na koje se nepovoljni događaj odnosi te drugo osoblje kojeg se nepovoljni događaj može ticati (širenje naučenih lekcija)</t>
  </si>
  <si>
    <t>Sve prijave i analize nepovoljnih događaja prikupljaju se na jednom mjestu u zdravstvenoj ustanovi i vrši se njihovo razvrstavanje najmanje prema vrsti, nivou rizika i uzroku.</t>
  </si>
  <si>
    <t>Menadžment zdravstvene ustanove se odmah izvještava o nepovoljnim događajima visokog rizika, a o ostalim periodično, putem odgovarajućih izvještaja. </t>
  </si>
  <si>
    <t>Izmjene u praksi, nastale kao rezultat analize nepovoljnih događaja, se evaluiraju.</t>
  </si>
  <si>
    <t>AKAZ-u se dostavljaju izvještaji o nepovoljnim događajima</t>
  </si>
  <si>
    <t>Osoblje prolazi edukaciju o prijavi i analizi nepovoljnih događaja</t>
  </si>
  <si>
    <t>Na nivou zdravstvene ustanove imenovan je kliničar za upravljanje kliničkim rizikom.</t>
  </si>
  <si>
    <t>Procjena rizika vrši se za svakog pacijenta i uslovljena je vrstom oboljenja i stanjem pacijenta.</t>
  </si>
  <si>
    <t>Osoblje prolazi obuku o procjeni i upravljaju kliničkim rizikom</t>
  </si>
  <si>
    <t>Zdravstvena ustanova ima plan zaštite i spašavanja za slučajeve prirodnih nepogoda i drugih nesreća</t>
  </si>
  <si>
    <t>Sve ključne organizacione jedinice koje imaju ulogu u slučaju nastupanja prirodnih i drugih nesreća, uzimaju učešće u izradi plana.</t>
  </si>
  <si>
    <t>Zdravstvena ustanova preduzima preventivne i operativne mjere zaštite i spašavanja i sarađuje sa nadležnim organima civilne zaštite.</t>
  </si>
  <si>
    <t>Zdravstvena ustanova određuje organ koji upravlja zaštitom i spašavanjem.</t>
  </si>
  <si>
    <t>Mjere kontrole rizika (preventivne i zaštitne) se dokumentiraju, klasificiraju po prioritetima i provode.</t>
  </si>
  <si>
    <t>STANDARD 2.2: SIGURNOST NA RADNOM MJESTU</t>
  </si>
  <si>
    <t>Direktor zdravstvene ustanove je odgovoran za formuliranje, provođenje i razvoj politike sigurnosti na radu kao i Pravilnika o zaštiti na radu.</t>
  </si>
  <si>
    <t>Postoji datirana, dokumentirana politika sigurnosti na radu kao i Pravilnik o zaštiti na radu.</t>
  </si>
  <si>
    <t>Komisija za poboljšanje kvaliteta i sigurnosti zdravstvenih usluga i Komisija za osiguranje zdravih radnih mjesta se redovno sastaju po pitanju osiguranja zdravih radnih mjesta o čemu se vode zapisnici i postoje izvještaji.</t>
  </si>
  <si>
    <t>Postoji datiran, dokumentiran plan sigurnosti, napisan/revidiran u zadnjih dvanaest mjeseci.</t>
  </si>
  <si>
    <t>Pravi se godišnji izvještaj o sigurnosti na radu.</t>
  </si>
  <si>
    <t>Set za prvu pomoć je postavljen u skladu sa zakonom.</t>
  </si>
  <si>
    <t>Postoje dokumentirane procedure u upotrebi zaštitne opreme na radu.</t>
  </si>
  <si>
    <t>Postoje dokumentirane procedure o ponašanju na specifičnim radnim mjestima i odlaganju sredstava za rad.</t>
  </si>
  <si>
    <t>Postoji dokumentirani protokol o postupku s aparatima i instrumentima.</t>
  </si>
  <si>
    <t>Postoji dokumetirani protokol o radu s ionizirajućim izvorima zračenja.</t>
  </si>
  <si>
    <t>Postoji dokumetirani protokol o radu s otrovnim materijama.</t>
  </si>
  <si>
    <t>Postoji dokumetirani protokol o radu s radioaktivnim supstancama.</t>
  </si>
  <si>
    <t>Postoji dokumentirani protokol o kontaktu i radu sa infektivnim pacijentima.</t>
  </si>
  <si>
    <t>Postoji program obuke o sigurnosti za sve osoblje, koji se sistematski procjenjuje.</t>
  </si>
  <si>
    <t>Čuva se evidencija o provedenoj obuci osoblja o sigurnosti na radu.</t>
  </si>
  <si>
    <t>Svim privremenim radnicima date su informacije o sigurnosti u zdravstvenoj ustanovi/jedinici, kao i informacije o sigurnosti koje su specifične za njihovu oblast rada.</t>
  </si>
  <si>
    <t>Postoji datirana, dokumentirana procedura u pisanoj formi, o fizičkom premještanju i postupanju s pacijentima kojom se uspostavljaju programi i oprema za smanjenje manuelnog premještanja i postupanja s pacijentima.</t>
  </si>
  <si>
    <t>Postoje izvještaji o povredama, oboljenjima i opasnim događajima što je u skladu sa zakonom.</t>
  </si>
  <si>
    <t>Obavještenja o sigurnosti i opasnostima data su uz nadzor relevantnog osoblja.</t>
  </si>
  <si>
    <t>STANDARD 2.3: MJERE ZAŠTITE OD POŽARA</t>
  </si>
  <si>
    <t>Direktor zdravstvene ustanove je odgovoran za opšti akt i za trogodišnju dokumentiranu politiku zaštite od požara u zdravstvenoj ustanovi/jedinici.</t>
  </si>
  <si>
    <t>Postoji član osoblja organizacione jedinice odgovoran za nadzor nad provođenjem mjera zaštite od požara.</t>
  </si>
  <si>
    <t>Postoji dokumentirani plan zaštite od požara usklađen sa zakonom.</t>
  </si>
  <si>
    <t>Na raspolaganju su izvještaji inspekcije za zaštitu od požara.</t>
  </si>
  <si>
    <t>Redovno se provodi sveobuhvatna procjena rizika od požara i nalazi se dokumentiraju.</t>
  </si>
  <si>
    <t>Stepeništa i hodnici se ne koriste za skladištenje zapaljivog materijala.</t>
  </si>
  <si>
    <t>U svim objektima zdravstvene ustanove jasno je označena oprema za borbu protiv požara.</t>
  </si>
  <si>
    <t>Postoji dokumentirana evidencija koja dokazuje da se ispitivanje efikasnosti i održavanje sistema zaštite od požara i opreme za zaštitu od požara poduzima sistematski.</t>
  </si>
  <si>
    <t>Požarni putevi su uvijek slobodni od prepreka i pristupačni.</t>
  </si>
  <si>
    <t>Požarni putevi su dovoljno široki za evakuaciju nepokretnih pacijenata i osoblja zdravstvene ustanove.</t>
  </si>
  <si>
    <t>Požarni putevi se ne koriste za skladištenje zapaljivih materija.</t>
  </si>
  <si>
    <t>Izlazi u slučaju požara su jasno označeni.</t>
  </si>
  <si>
    <t>Sobe za pacijente i vrata za izlaz u slučaju požara uvijek se drže otključani.</t>
  </si>
  <si>
    <t>Instrukcije za ponašanje u slučaju požara su jasno istaknute širom zdravstvene ustanove.</t>
  </si>
  <si>
    <t>Sve osoblje prisustvuje obuci za zaštitu od požara najmanje jednom u dvije godine.</t>
  </si>
  <si>
    <t>O svim slučajevima požara se izvještava i provodi se istraga od strane imenovanog referenta.</t>
  </si>
  <si>
    <t>STANDARD 2.4: KONTROLA INFEKCIJE</t>
  </si>
  <si>
    <t>Postoji kvalificirana osoba koja daje pravovremene savjete za kontrolu infekcije, uključujući formulaciju i objavu politike za kontrolu infekcije.</t>
  </si>
  <si>
    <t>Postoji politika o kontroli infekcije.</t>
  </si>
  <si>
    <t>Postoji tim za kontrolu infekcije koji pomaže osobi odgovornoj za kontrolu infekcije u provođenju mjera kontrole infekcije u cijeloj zdravstvenoj ustanovi.</t>
  </si>
  <si>
    <t>Postoji multidisciplinarna komisija (odbor, povjerenstvo) za kontrolu infekcije koja savjetuje i podržava tim za kontrolu infekcije.</t>
  </si>
  <si>
    <t>Komisija (odbor, povjerenstvo) za kontrolu infekcije sastaje se najmanje četiri puta godišnje i vodi zapisnike svojih sastanaka.</t>
  </si>
  <si>
    <t>Imenovana je odgovorna medicinska sestra za kontrolu infekcije, što je uključeno u njezin opis poslova.</t>
  </si>
  <si>
    <t>Odgovorna medicinska sestra je obučena za kontrolu infekcije.</t>
  </si>
  <si>
    <t>Postoji datirana, dokumentirana procedura o pranju ruku kao važnom elementu kontrole infekcije. </t>
  </si>
  <si>
    <t>Postoji datirana, dokumentirana procedura za uklanjanje kliničkog i nekliničkog otpada u svrhu kontrole infekcije. </t>
  </si>
  <si>
    <t>Postoji datirana, dokumentirana procedura koja se primjenjuje prilikom izbijanja infekcije. </t>
  </si>
  <si>
    <t>Postoji datirana, dokumentirana procedura za tehnike izolacije i zaštitu profesionalnog osoblja.</t>
  </si>
  <si>
    <t>Postoji datirana, dokumentirana procedura i vodilje za prevenciju širenja virusa koji se prenose putem krvi i profilaksu nakon izlaganja tim virusima. </t>
  </si>
  <si>
    <t>Postoji datirana, dokumentirana procedura koja se primjenjuje u slučajevima povrede oštrim predmetima (uključujući i ubode injekcionim iglama). </t>
  </si>
  <si>
    <t>Postoji datirana, dokumentirana procedura za kontrolu mikroorganizama rezistentnih na antibiotike, kao što su multirezistentni Staphylococcus aureus (MRSA) i vankomicin rezistentni Enterococcus (VRE). </t>
  </si>
  <si>
    <t>Postoji datirana, dokumentirana procedura koja pokriva rad s visoko rizičnim pacijentima/korisnicima (npr. imunosuprimiranima) i onim sa zaraznim bolestima. </t>
  </si>
  <si>
    <t>Postoji datirana, dokumentirana procedura za kontrolu tuberkuloze, uključujući i multirezistentnu tuberkulozu. </t>
  </si>
  <si>
    <t>Postoji datirana, dokumentirana procedura za kontrolu i prevenciju infekcija za vrijeme prikupljanja, pakovanja, rukovanja i isporuke laboratorijskih uzoraka. </t>
  </si>
  <si>
    <t>Postoji datirana, dokumentirana politika propisivanja antimikrobnih lijekova. </t>
  </si>
  <si>
    <t>Postoje datirane, dokumentirane procedure za kontrolu infekcija u organizacionoj jedinici održavanja čistoće, perionici i kuhinji. </t>
  </si>
  <si>
    <t>Postoje datirane, dokumentirane procedure koje daju uputstva za postupanje s umrlom osobom i uputstva za radne procese u mrtvačnici u vezi s kontrolom infekcije. </t>
  </si>
  <si>
    <t>Politike i procedure koje se odnose na kontrolu infekcije se distribuiraju širom organizacije.</t>
  </si>
  <si>
    <t>Odgovorna medicinska sestra imenovana za kontrolu infekcije ima pristup najnovijim zakonima i objavljenim profesionalnim vodičima u vezi s pitanjima kontrole infekcije te politikama i procedurama koje se na njih odnose.</t>
  </si>
  <si>
    <t>Postoji tekući program obuke za kontrolu infekcija za osoblje unutar organizacije.</t>
  </si>
  <si>
    <t>Osigurane su prostorije za infektivne pacijente i one koji zahtijevaju izolaciju.</t>
  </si>
  <si>
    <t>Postoje uređaji za pranje ruku u svim dijelovima klinike/zdravstvene ustanove, koji su tako dizajnirani da minimiziraju širenje infekcije.</t>
  </si>
  <si>
    <t>Postoji godišnji program nadzora infekcije širom organizacije koji uključuje prikupljanje, analizu i diseminaciju podataka.</t>
  </si>
  <si>
    <t>Prati se i ocjenjuje stopa intrahospitalnih infekcija kod ležećih bolesnika.</t>
  </si>
  <si>
    <t>Izvještaj o rezultatima programa nadzora prezentira se Komisiji za poboljšanje kvaliteta i stručnom vijeću i relevantnom osoblju, npr. kliničarima i medicinskim sestrama. </t>
  </si>
  <si>
    <t>Tim za kontrolu infekcije procjenjuje rizike infekcije.</t>
  </si>
  <si>
    <t>Postoji godišnji program za Komisiju provjere kvaliteta kontrole infekcije.</t>
  </si>
  <si>
    <t>Izvještaji o rezultatima programa provjere kvaliteta kontrole infekcije dostavljaju se odgovarajućim bolničkim i vanbolničkim organizacijskim strukturama.</t>
  </si>
  <si>
    <t>Od tima za kontrolu infekcije traže se savjeti u pogledu opreme i potrošnih materijala koji su namijenjeni pacijentima/korisnicima s ciljem osiguranja da su oprema i svaki predmet u skladu sa standardima za kontrolu infekcije.</t>
  </si>
  <si>
    <t>Postoji stalna komunikacija tima za kontrolu infekcije ili odgovorne medicinske sestre koja je imenovana za kontrolu infekcije s Komisijom za kontrolu zaraznih bolesti (u najboljem slučaju infektologom).</t>
  </si>
  <si>
    <t>Postoji stalna komunikacija između odgovorne medicinske sestre koja je imenovana za kontrolu infekcije i Komisije za poboljšanje kvaliteta, odnosno stručnog vijeća.</t>
  </si>
  <si>
    <t>Doktori medicine su obavezni prijaviti svaku sumnju na postojanje bolničke infekcije.</t>
  </si>
  <si>
    <t>STANDARD 2.5: DEKONTAMINACIJA I STERILIZACIJA</t>
  </si>
  <si>
    <t>Postoje dokumentirane i jasne linije odgovornosti za sve faze procesa dekontaminacije i sterilizacije.</t>
  </si>
  <si>
    <t>Godišnji izvještaj o efikasnosti procesa dekontaminacije upućuje se Komisiji za poboljšanje kvaliteta, odnosno stručnom vijeću.</t>
  </si>
  <si>
    <t>Šef organizacione jedinice kvalificiran je za upravljanje jedinicom za sterilizaciju.</t>
  </si>
  <si>
    <t>Sve osoblje uključeno u procese dekontaminacije/ sterilizacije prošlo je obuku o zdravlju i sigurnosti i kontroli infekcije koji su specifični za njihov rad u organizacionoj jedinici. Prisustvo obuci se evidentira u dosje o obuci svakog zdravstvenog profesionalca.</t>
  </si>
  <si>
    <t>Sve osoblje prošlo je tehničku obuku potrebnu za rad u jedinicama za sterilizaciju i korištenje opreme. Prisustvo obuci se evidentira u dosje o obuci svakog zdravstvenog profesionalca.</t>
  </si>
  <si>
    <t>Postoje datirane, dokumentirane politike i procedure koje definiraju i kontroliraju sve faze dekontaminacije i sterilizacije i ponovno korištenje medicinskih aparata i hirurških instrumenta za višekratnu upotrebu. </t>
  </si>
  <si>
    <t>Postoje datirane, dokumentirane procedure za korištenje i uklanjanje predmeta nakon upotrebe koji su od proizvođača označeni kao predmeti za jednokratnu upotrebu. Procedure također daju uputstva za korištenje i povlačenje predmeta s ograničenom upotrebom. </t>
  </si>
  <si>
    <t>Postoji datirana, dokumentirana procedura za postupanje prilikom rasipanja hemikalija. </t>
  </si>
  <si>
    <t>Postoji datirana, dokumentirana procedura za postupanje s potencijalno infektivnim instrumentima i materijalima. </t>
  </si>
  <si>
    <t>Postoje datirane, dokumentirane procedure za korištenje formaldehida, glutaraldehida, etilen oksida. </t>
  </si>
  <si>
    <t>Postoji datirana, dokumentirana procedura za zagubljene instrumente. </t>
  </si>
  <si>
    <t>Postoje datirane, dokumentirane procedure za boce sa dezinfekcionim sredstvom odnosno sredstvom za čišćenje u vezi s provjerom njihove učinkovitosti.</t>
  </si>
  <si>
    <t>Postoje datirane, dokumentirane procedure za sakupljanje i pakovanje instrumenata. </t>
  </si>
  <si>
    <t>Postoji dokumentirani sistem kontrole postavljen za identifikaciju steriliziranih predmeta, evidenciju i opoziv procesa.</t>
  </si>
  <si>
    <t>Postoje datirane, dokumentirane procedure za nesterilne/kontaminirane produkte koji se šalju na sterilizaciju/dekontaminaciju. </t>
  </si>
  <si>
    <t>Postoji datirana, dokumentirana procedura za raspakivanje i provjeru korištenih instrumenata. </t>
  </si>
  <si>
    <t>Postoje datirane, dokumentirane procedure za sigurno rukovanje i transport instrumenata. </t>
  </si>
  <si>
    <t>Postoje datirane, dokumentirane procedure koje su specifične za organizacione jedinice u kojima se vrši proizvodnja. </t>
  </si>
  <si>
    <t>Postoji datirana, dokumentirana procedura koja određuje uvjete kada je potrebno poduzeti manuelno čišćenje i/ili sušenje instrumenata i sve korake koje pritom treba slijediti.</t>
  </si>
  <si>
    <t>Pisane politike i procedure o dekontaminaciji/sterilizaciji dostupne su svem osoblju koje je uključeno u bilo koji aspekt tog procesa.</t>
  </si>
  <si>
    <t>Svi potencijalno mikrobiološki kontaminirani medicinski aparati i instrumenti za višekratnu upotrebu drže se, prikupljaju i transportiraju do jedinice za dekontaminaciju/sterilizaciju na način kojim se izbjegava rizik kontaminacije pacijenata, osoblja i drugih prostora u zdravstvenoj ustanovi/jedinici.</t>
  </si>
  <si>
    <t>Dekontaminacija/sterilizacija i ponovno stavljanje u upotrebu mediciskih aparata za višekratnu upotrebu vrši se u jedinici za sterilizaciju koja zadovoljava standarde određene zakonom.</t>
  </si>
  <si>
    <t>Svi medicinski aparati, oprema i instrumenati koji su se koristili u tretmanu pacijenta s poznatom ili suspektnom Creutzfeld-Jakobova (CJ) bolesti ili kod onih s visokim rizikom za CJ bolest, podliježu procedurama dekontaminacije i sterilizacije prema zakonu.</t>
  </si>
  <si>
    <t>Objekat organizacione jedinice za sterilizaciju je dizajniran tako da omogućava odvajanje čistih od prljavih aktivnosti.</t>
  </si>
  <si>
    <t>Aparati za sterilizaciju u organizacionim jedinicama za sterilizaciju validiraju se, održavaju i njima se upravlja u skladu sa zakonom.</t>
  </si>
  <si>
    <t>Dnevnik sterilizacije čuva se za svaku mašinu.</t>
  </si>
  <si>
    <t>Opterećenje opreme je kompatibilno sa sterilizatorima.</t>
  </si>
  <si>
    <t>Sterilizator s vodenom parom koristi se i namijenjen je za određeni materijal. </t>
  </si>
  <si>
    <t>Osoblje ima zaštitnu opremu i odjeću u skladu s vrstom usluge koja se pruža.</t>
  </si>
  <si>
    <t>Sva oprema u organizacionoj jedinici je postavljena, provjerena i servisirana u skladu s uputstvima proizvođača.</t>
  </si>
  <si>
    <t>Postoji planirani program preventivnog održavanja i zamjene opreme u organizacionoj jedinici.</t>
  </si>
  <si>
    <t>Deterdženti se koriste prema uputstvu proizvođača.</t>
  </si>
  <si>
    <t>Postoji označen prostor unutar organizacione jedinice za pripremu i skladištenje sirovina za sterilizaciju.</t>
  </si>
  <si>
    <t>Sve vrijeme osoblje nosi zaštitnu odjeću koja je podesna za posao koji obavlja u jedinici.</t>
  </si>
  <si>
    <t>U jedinici postoje mjesta za pranje ruku.</t>
  </si>
  <si>
    <t>Postoji raspored čišćenja organizacionih jedinica, a podaci o čišćenju se čuvaju.</t>
  </si>
  <si>
    <t>Postoji postupak za čišćenje i dezinfekciju transportne opreme.</t>
  </si>
  <si>
    <t>U skladištima sirovina i predmeta rada i prostorima za izdavanje, svi materijali su uskladišteni dalje od poda i u suhom, čistom ambijentu.</t>
  </si>
  <si>
    <t>STANDARD 2.6: UPRAVLJANJE OTPADOM</t>
  </si>
  <si>
    <t>Postoji datirana, dokumentirana strategija odlaganja otpada koja je napisana/revidirana u zadnje tri godine.</t>
  </si>
  <si>
    <t>U zdravstvenoj ustanovi postoji Odbor za upravljanje bolničkim otpadom, a predsjedavajući odbora je odgovoran za sve poslove u vezi s dispozicijom otpadnih tvari.</t>
  </si>
  <si>
    <t>Ustanova posjeduje plan upravljanja medicinskim otpadom.</t>
  </si>
  <si>
    <t>Ustanova ima imenovanog referenta za upravljane otpadom.</t>
  </si>
  <si>
    <t>Postoji datirana, dokumentirana procedura za sigurno odlaganje otpada, uključujući razdvajanje otpada – općeg, kliničkog, kontaminiranog i povjerljivog, na mjestu njegovog nastanka i korištenje kodova u boji za označavanje kesa i kontejnera s odgovarajućim nazivima kako bi se omogućilo vraćanje kontejnera na mjesto nastanka otpada. </t>
  </si>
  <si>
    <t>Postoji datirana, dokumentirana procedura za odlaganje oštrih predmeta u odgovarajuće kontejnere, uključujući označavanje kontejnera etiketom uz oznaku datuma, na mjestu gdje su postavljeni i njihovo pečaćenje i uklanjanje kada su dvije trećine puni. </t>
  </si>
  <si>
    <t>Postoji datirana, dokumentirana procedura za označavanje i odlaganje citotoksičnog i radioaktivnog otpada tamo gdje se nalazi u objektu. </t>
  </si>
  <si>
    <t>Postoji datirana, dokumentirana procedura za sigurno rukovanje kontaminiranim otpadom, uključujući korištenje obilježenih vreća s kontaminiranim otpadom i zaštitnom odjećom i skladištenje kontaminiranog otpada prije spaljivanja ili uklanjanja s mjesta. </t>
  </si>
  <si>
    <t>Postoji datirana, dokumentirana procedura za pravovremeno i sigurno odlaganje velikih otpadnih predmeta, uključujući skladištenje, prije uklanjanja (npr. dušeka izloženih izvoru infekcije). </t>
  </si>
  <si>
    <t>Postoji datirana, dokumentirana procedura za uklanjanje otpadnih farmaceutskih pripravaka i lijekova.</t>
  </si>
  <si>
    <t>Nadzire se i provjerava kvalitet provođenja procedura koje se odnose na rukovanje otpadom i njegovo uklanjanje.</t>
  </si>
  <si>
    <t>Obilježeni kontejneri za svaku pojedinu vrstu nastalog otpada osigurani su za sve organizacione jedinice.</t>
  </si>
  <si>
    <t>Osigurana je zaštitna odjeća za osoblje koje radi na slanju i transportu otpada.</t>
  </si>
  <si>
    <t>Vozila koja se koriste za transport otpada redovito se čiste.</t>
  </si>
  <si>
    <t>Svo osoblje koje rukuje kliničkim otpadom prošlo je obuku.</t>
  </si>
  <si>
    <t>Osoba ili pravno lice (operator) koja radi na pećima za spaljivanje otpada ima odgovarajuću dozvolu za rad izdatu od odgovarajuće ustanove.</t>
  </si>
  <si>
    <t>STANDARD 2.7: BEZBJEDNOST (SISTEM FIZIČKOG OBEZBJEĐENJA)</t>
  </si>
  <si>
    <t>Postoji strategija bezbjednosti u zdravstvenoj ustanovi/jedinici.</t>
  </si>
  <si>
    <t>Osoba zadužena za upravljanje organizacionom jedinicom bezbjednosti poznaje zakonske odredbe koje se tiču bezbjednosti ili ima mogućnost dobivanja savjeta po tim pitanjima od kvalificirane i kompetentne osobe.</t>
  </si>
  <si>
    <t>Postoje datirane, dokumentirane procedure koje se odnose na kontrolu fizičkog pristupa u objekte ustanove. </t>
  </si>
  <si>
    <t>Postoje datirane, dokumentirane procedure koje se slijede u slučaju nestanka pacijenta. </t>
  </si>
  <si>
    <t>Postoje datirane, dokumentirane procedure koje se odnose na zaključavanje objekata te pitanja posjedovanja ključeva.</t>
  </si>
  <si>
    <t>Postoje datirane, dokumentirane procedure za rukovanje novcem tamo gdje je osoblje odgovorno za sakupljanje i transport novca. </t>
  </si>
  <si>
    <t>Postoje datirane, dokumentirane procedure za ponašanje prilikom narušavanja bezbjednosti akcijama koje se poduzimaju u tim situacijama. </t>
  </si>
  <si>
    <t>Postoje datirane, dokumentirane procedure osiguravanja voznog parka. </t>
  </si>
  <si>
    <t>Postoji sistem identifikacije za sve radno osoblje.</t>
  </si>
  <si>
    <t>U zdravstvenoj ustanovi/jedinici se redovno poduzima ocjena rizika narušavanja bezbjednosti, najmanje jednom godišnje.</t>
  </si>
  <si>
    <t>U visoko rizičnim/osjetljivim područjima poduzimaju se posebne mjere predostrožnosti za smanjenje rizika.</t>
  </si>
  <si>
    <t>Imenovano osoblje organizacione jedinice obezbjeđenja ima komunikacionu opremu kao što je radio stanica, mobilni telefoni.</t>
  </si>
  <si>
    <t>Osoblje odgovorno za obezbjeđenje je prošlo obuku o načinu ponašanja u situacijama fizičkog nasilja i verbalnog vrijeđanja.</t>
  </si>
  <si>
    <t>Osoblje koje radi na obezbjeđenju prošlo je obuku o komunikacijskim vještinama i brizi za klijente.</t>
  </si>
  <si>
    <t>Procedura i uputstva za ponašanje u slučaju fizičkog i verbalnog nasilja pristupačne su svem osoblju.</t>
  </si>
  <si>
    <t>STANDARD 2.8: REANIMACIJA</t>
  </si>
  <si>
    <t>Postoji datirana, dokumentirana politika o reanimaciji, i koja je u skladu s aktuelnim vodiljama za kliničku praksu te etičkim i pravnim pitanjima za donošenje odluka o reanimaciji.</t>
  </si>
  <si>
    <t>Politika teži za tim da se pregleda svaka odluka o reanimaciji pojedinačnih pacijenata i uključuje vodič za reanimaciju.</t>
  </si>
  <si>
    <t>Postoji datirana, dokumentirana procedura koja definira sastav timova za hitnu reanimaciju i/ili srčani zastoj kao i odgovornosti svakog člana timova. </t>
  </si>
  <si>
    <t>Postoje datirane, dokumentirane procedure za reanimaciju odraslih osoba, a tamo gdje se tretiraju djeca i za reanimaciju djece, koje su u skladu s vodiljama za kliničku praksu. </t>
  </si>
  <si>
    <t>Postoje datirane, dokumentirane procedure za njegu pacijenta nakon reanimacije i za hitni premještaj pacijenta, kada je to indicirano. </t>
  </si>
  <si>
    <t>Postoje datirane , dokumentirane procedure o postreanimacijskoj skrbi.</t>
  </si>
  <si>
    <t>Postoji datirana, dokumentirana procedura za tretman anafilakse. </t>
  </si>
  <si>
    <t>Klinička praksa u organizacionoj jedinici za reanimaciju i provođenje politike reanimacije provjerava se najmanje svake tri godine nakon koje se sačini zapisnik.</t>
  </si>
  <si>
    <t>Sve osoblje poznaje procedure za pozivanje u pomoć u slučajevima zastoja rada srca i disanja.</t>
  </si>
  <si>
    <t>Tokom cijelog dana na dužnosti su zdravstveni profesionalci koji potpuno razumiju politiku reanimacije i njezinu primjenu i raspoloživi su radi odlučivanja o reanimaciji.</t>
  </si>
  <si>
    <t>U svim bolničkim jedinicama u kojima se tretiraju pacijenti na dužnosti je tokom cijelog dana najmanje jedan član osoblja koji je prošao obuku o osnovnim tehnikama reanimacije.</t>
  </si>
  <si>
    <t>Obuka o osnovnim tehnikama reanimacije se obnavlja barem svake pete godine.</t>
  </si>
  <si>
    <t>Imenovan je liječnik za reanimaciju koji koordinira obuku za reanimaciju za sve osoblje i koji je odgovoran za to da su politike zdravstvene ustanove/jedinice, procedure i praksa reanimacije u skladu s najnovijim vodiljama.</t>
  </si>
  <si>
    <t>Prava pacijenta zauzimaju centralno mjesto u donošenju odluka o reanimaciji.</t>
  </si>
  <si>
    <t>Oprema za reanimaciju je lako pristupačna i sve osoblje je upoznato gdje se ona nalazi.</t>
  </si>
  <si>
    <t>Za vrijeme uvođenja u rad sve osoblje se upoznaje s mjestom na kojem se nalazi oprema za reanimaciju.</t>
  </si>
  <si>
    <t>Neakutne jedinice, kao što su rehabilitacija i ambulante za vanjske pacijente imaju na rapolaganju Brooks-ov airway.</t>
  </si>
  <si>
    <t>Jedinice za akutni bolnički tretman imaju na raspolaganju slijedeću opremu za reanimaciju pacijenata: napajajući defibrilator s EKG monitorom; prenosni aparat za kisik s odgovarajućim ventilima, maske; mjerni sistem za isporuku energije; prvu liniju lijekova za reanimaciju; opremu za održavanje prohodnosti disajnih puteva.</t>
  </si>
  <si>
    <t>Oprema za reanimaciju se svakodnevno provjerava (ako drugačije nije preporučeno u uputama proizvođača), a zalihe se obnavljaju radi osiguranja da je sva oprema ispravna i uvijek prikladna za korištenje.</t>
  </si>
  <si>
    <t>Oprema za reanimaciju se čisti i dezinficira nakon svake upotrebe, uključujući i njeno korištenje nakon uvježbavanja timova.</t>
  </si>
  <si>
    <t>Čuva se pisana evidencija opreme za reanimaciju kako bi bila dostupna svim prostorijama u zdravstvenoj ustanovi/jedinici.</t>
  </si>
  <si>
    <t>U zdravstvenoj ustanovi se na godišnjem nivou vrši utvrđivanje strateških rizka.</t>
  </si>
  <si>
    <t>U zdravstvenoj ustanovi se na godišnjem nivou vrši procjena rizika.</t>
  </si>
  <si>
    <t>U zdravstvenoj ustanovi se na godišnjem nivou izrađuje ili ažurira registar rizika.</t>
  </si>
  <si>
    <t>U zdravstvenoj ustanovi se na godišnjem nivou vrši praćenje statusa rizika</t>
  </si>
  <si>
    <t>Sve prirodne nepogode i druge nesreće koje su se desile se analiziraju, pravi se pismeni izvještaj koji razmatra menadžment/upravni odbor.</t>
  </si>
  <si>
    <t>Ukupno 33 kriterija za ocjenu (38 poena)</t>
  </si>
  <si>
    <t>Certifikacijski kriteriji (28 poena)</t>
  </si>
  <si>
    <t>Akreditacijski kriteriji (10 poena)</t>
  </si>
  <si>
    <t>2.1.1 C</t>
  </si>
  <si>
    <t>2.1.2 C</t>
  </si>
  <si>
    <t>2.1.3 C</t>
  </si>
  <si>
    <t>2.1.4 C</t>
  </si>
  <si>
    <t>2.1.5 A</t>
  </si>
  <si>
    <t>2.1.6 A</t>
  </si>
  <si>
    <t>2.1.7 A</t>
  </si>
  <si>
    <t>2.1.8 A</t>
  </si>
  <si>
    <t>2.1.9 C</t>
  </si>
  <si>
    <t>2.1.10 C</t>
  </si>
  <si>
    <t>2.1.11 C</t>
  </si>
  <si>
    <t>2.1.12 C</t>
  </si>
  <si>
    <t>2.1.13 C</t>
  </si>
  <si>
    <t>2.1.14 C</t>
  </si>
  <si>
    <t>2.1.15 C</t>
  </si>
  <si>
    <t>2.1.16 C</t>
  </si>
  <si>
    <t>2.1.17 C</t>
  </si>
  <si>
    <t>2.1.18 C</t>
  </si>
  <si>
    <t>2.1.19 C</t>
  </si>
  <si>
    <t>2.1.20 C</t>
  </si>
  <si>
    <t>2.1.21 C</t>
  </si>
  <si>
    <t>2.1.22 C</t>
  </si>
  <si>
    <t>2.1.23 C</t>
  </si>
  <si>
    <t>2.1.24 C</t>
  </si>
  <si>
    <t>2.1.25 C</t>
  </si>
  <si>
    <t>2.1.26 C</t>
  </si>
  <si>
    <t>2.1.27 C</t>
  </si>
  <si>
    <t>2.1.28 C</t>
  </si>
  <si>
    <t>2.1.29 C</t>
  </si>
  <si>
    <t>2.1.30 C</t>
  </si>
  <si>
    <t>2.1.31 C</t>
  </si>
  <si>
    <t>2.1.32 A</t>
  </si>
  <si>
    <t>2.1.33 C</t>
  </si>
  <si>
    <t>Certifikacijski kriteriji (19 poena)</t>
  </si>
  <si>
    <t xml:space="preserve">Postoje označeni požarni putevi za vozila i sredstva za gašenje požara, koji su uvijek slobodni. </t>
  </si>
  <si>
    <t>Praktične vježbe protupožarne zaštite održavaju se za dnevno i noćno osoblje, a prisustvo osoblja vježbama se evidentira.</t>
  </si>
  <si>
    <t>Sve vježbe se ocjenjuju i o njima se izvještava upravni odbor i menadžment zdravstvene ustanove.</t>
  </si>
  <si>
    <t>2.2.1 C</t>
  </si>
  <si>
    <t>2.2.2 C</t>
  </si>
  <si>
    <t>2.2.3 C</t>
  </si>
  <si>
    <t>2.2.4 C</t>
  </si>
  <si>
    <t>2.2.5 C</t>
  </si>
  <si>
    <t>2.2.6 C</t>
  </si>
  <si>
    <t>2.2.7 C</t>
  </si>
  <si>
    <t>2.2.8 C</t>
  </si>
  <si>
    <t>2.2.9 C</t>
  </si>
  <si>
    <t>2.2.10 C</t>
  </si>
  <si>
    <t>2.2.11 C</t>
  </si>
  <si>
    <t>2.2.12 C</t>
  </si>
  <si>
    <t>2.2.13 C</t>
  </si>
  <si>
    <t>2.2.14 C</t>
  </si>
  <si>
    <t>2.2.15 C</t>
  </si>
  <si>
    <t>2.2.16 C</t>
  </si>
  <si>
    <t>2.2.17 C</t>
  </si>
  <si>
    <t>2.2.18 C</t>
  </si>
  <si>
    <t>2.2.19 C</t>
  </si>
  <si>
    <t>2.3.1 C</t>
  </si>
  <si>
    <t>2.3.2 C</t>
  </si>
  <si>
    <t>2.3.3 C</t>
  </si>
  <si>
    <t>2.3.4 C</t>
  </si>
  <si>
    <t>2.3.5 C</t>
  </si>
  <si>
    <t>2.3.6 C</t>
  </si>
  <si>
    <t>2.3.7 C</t>
  </si>
  <si>
    <t>2.3.8 C</t>
  </si>
  <si>
    <t>2.3.9 A</t>
  </si>
  <si>
    <t>2.3.10 C</t>
  </si>
  <si>
    <t>2.3.11 C</t>
  </si>
  <si>
    <t>2.3.12 C</t>
  </si>
  <si>
    <t>2.3.13 C</t>
  </si>
  <si>
    <t>2.3.14 C</t>
  </si>
  <si>
    <t>2.3.15 C</t>
  </si>
  <si>
    <t>2.3.17 C</t>
  </si>
  <si>
    <t>2.3.18 A</t>
  </si>
  <si>
    <t>2.3.19 A</t>
  </si>
  <si>
    <t>2.3.20 C</t>
  </si>
  <si>
    <t>Ukupno 20 kriterija za ocjenu (22 poena)</t>
  </si>
  <si>
    <t>Certifikacijski kriteriji (16 poena)</t>
  </si>
  <si>
    <t xml:space="preserve">Postoje datirane, dokumentirane procedure kontrole infekcije koje se odnose na univerzalne mjere predostrožnosti za kontrolu infekcije. </t>
  </si>
  <si>
    <t xml:space="preserve">Postoji datirana, dokumentirana procedura rukovanja s medicinskom opremom (aparatima) koja se provodi u poznatim ili sumnjivim slučajevima Creutzfeld-Jakobove bolesti. </t>
  </si>
  <si>
    <t>Odgovorna medicinska sestra i članovi tima koji su imenovani za kontrolu infekcije daju savjete kao dio procesa ugovaranja za čišćenje, spremanje jela, perionicu i odlaganje kliničkog otpada.</t>
  </si>
  <si>
    <t>Odgovorna medicinska sestra koja je imenovana za kontrolu infekcije daje savjete prilikom planirane izgradnje i inžinjerskih radova kao i nabavke medicinskih aparata i opreme u svrhu osiguranja da je sve to u skladu sa zahtjevima kontrole infekcije.</t>
  </si>
  <si>
    <t>Odgovorna medicinska sestra koja je imenovana za kontrolu infekcije ima ovlasti u pogledu osiguranja prevencije i kontrole infekcije, koji se razmatraju kao dio razvoja svih organizacionih jedinica.</t>
  </si>
  <si>
    <t>Postoji stalna komunikacija između tima za kontrolu infekcije ili odgovorne medicinske sestre koja je imenovana za kontrolu infekcije s laboratorijima unutar organizacije.</t>
  </si>
  <si>
    <t>Ukupno 41 kriterija za ocjenu (47 poena)</t>
  </si>
  <si>
    <t>Certifikacijski kriteriji (35 poena)</t>
  </si>
  <si>
    <t>Akreditacijski kriteriji (12 poena)</t>
  </si>
  <si>
    <t>Sve osoblje koje je uključeno u proces dekontaminacije/sterilizacije ima pristup aktuelnim zakonima i objavljenim profesionalnim vodičima o dekontaminaciji/sterilizaciji i radu u organizacionoj jedinici za sterilizaciju.</t>
  </si>
  <si>
    <t>Oprema za podizanje, transport i rukovanje održava se prema uputstvima proizvođača. Postoje dokumentirane instrukcije o korištenju ove opreme.</t>
  </si>
  <si>
    <t>Organizaciona jedinica ima pristup rezervnoj opremi i organizacionoj jedinici za hitne popravke u slučaju kvara na opremi.</t>
  </si>
  <si>
    <t>Šef organizacione jedinice je uključen u aktivnosti nabavke opreme za organizacionu jedinicu.</t>
  </si>
  <si>
    <t>Namještaj i oprema koji zahtijevaju popravku se označavaju oznakom “nije za upotrebu” i odstranjuju se radi popravke/uklanjanja.</t>
  </si>
  <si>
    <t>Postoji označen prostor unutar organizacione jedinice za inspekciju i slaganje rublja.</t>
  </si>
  <si>
    <t>Postoji označen prostor unutar organizacione jedinice za čišćenje medicinskih instrumenata i dezinfekciju.</t>
  </si>
  <si>
    <t>Postoji označen prostor unutar organizacione jedinice za predmete koji čekaju na popravak.</t>
  </si>
  <si>
    <t>Postoji posebno skladište za materijale i opremu koji su namijenjeni čišćenju.</t>
  </si>
  <si>
    <t>Uskladišteni otpad drži se na količinskom minimumu i na siguran način sve vrijeme.</t>
  </si>
  <si>
    <t>Sastavljen je dnevni i sedmični raspored prikupljanja otpada i postoje dogovori sa organizacionim jedinicama koji odražavaju stepene rizičnosti i opasnosti i vrste nastalog otpada.</t>
  </si>
  <si>
    <t>Postoje zasebna vozila za transport otpada i transport predmeta koji se ne ubrajaju u otpad.</t>
  </si>
  <si>
    <t xml:space="preserve">Postoje datirane, dokumentirane procedure korištenja sistema interne televizije. </t>
  </si>
  <si>
    <t>Postoje konsultacije sa referentom za zaštitu od požara prije provođenja mjera fizičkog obezbjeđenja, kao što je postavljanje zaštitnih šipki na prozore i unutrašnja vrata.</t>
  </si>
  <si>
    <t>Postoji organizaciona jedinica koja daje uputstva osoblju o ponašanju kada je uključeno u nasilne i verbalne incidente.</t>
  </si>
  <si>
    <t>2.4.1 C</t>
  </si>
  <si>
    <t>2.4.2 C</t>
  </si>
  <si>
    <t>2.4.3 C</t>
  </si>
  <si>
    <t>2.4.4 C</t>
  </si>
  <si>
    <t>2.4.5 C</t>
  </si>
  <si>
    <t>2.4.6 C</t>
  </si>
  <si>
    <t>2.4.7 C</t>
  </si>
  <si>
    <t>2.4.8 A</t>
  </si>
  <si>
    <t>2.4.9 C</t>
  </si>
  <si>
    <t>2.4.10 C</t>
  </si>
  <si>
    <t>2.4.11 C</t>
  </si>
  <si>
    <t>2.4.12 C</t>
  </si>
  <si>
    <t>2.4.13 C</t>
  </si>
  <si>
    <t>2.4.14 C</t>
  </si>
  <si>
    <t>2.4.15 C</t>
  </si>
  <si>
    <t>2.4.16 C</t>
  </si>
  <si>
    <t>2.4.17 C</t>
  </si>
  <si>
    <t>2.4.18 C</t>
  </si>
  <si>
    <t>2.4.19 C</t>
  </si>
  <si>
    <t>2.4.20 A</t>
  </si>
  <si>
    <t>2.4.21 C</t>
  </si>
  <si>
    <t>2.4.22 C</t>
  </si>
  <si>
    <t>2.4.23 C</t>
  </si>
  <si>
    <t>2.4.24 C</t>
  </si>
  <si>
    <t>2.4.25 C</t>
  </si>
  <si>
    <t>2.4.26 C</t>
  </si>
  <si>
    <t>2.4.27 C</t>
  </si>
  <si>
    <t>2.4.28 C</t>
  </si>
  <si>
    <t>2.4.29 C</t>
  </si>
  <si>
    <t>2.4.30 C</t>
  </si>
  <si>
    <t>2.4.31 C</t>
  </si>
  <si>
    <t>2.4.32 C</t>
  </si>
  <si>
    <t>2.4.33 C</t>
  </si>
  <si>
    <t>2.4.34 C</t>
  </si>
  <si>
    <t>2.4.35 A</t>
  </si>
  <si>
    <t>2.4.36 A</t>
  </si>
  <si>
    <t>2.4.37 A</t>
  </si>
  <si>
    <t>2.4.38 C</t>
  </si>
  <si>
    <t>2.4.40 C</t>
  </si>
  <si>
    <t>2.4.41 C</t>
  </si>
  <si>
    <t>2.4.39 A</t>
  </si>
  <si>
    <t>Ukupno 47 kriterija za ocjenu (56 poena)</t>
  </si>
  <si>
    <t>Certifikacijski kriteriji (38 poena)</t>
  </si>
  <si>
    <t>2.5.1 C</t>
  </si>
  <si>
    <t>2.5.2 C</t>
  </si>
  <si>
    <t>2.5.3 C</t>
  </si>
  <si>
    <t>2.5.4 C</t>
  </si>
  <si>
    <t>2.5.5 C</t>
  </si>
  <si>
    <t>2.5.6 C</t>
  </si>
  <si>
    <t>2.5.7 C</t>
  </si>
  <si>
    <t>2.5.8 C</t>
  </si>
  <si>
    <t>2.5.9 C</t>
  </si>
  <si>
    <t>2.5.10 C</t>
  </si>
  <si>
    <t>2.5.11 C</t>
  </si>
  <si>
    <t>2.5.12 C</t>
  </si>
  <si>
    <t>2.5.13 C</t>
  </si>
  <si>
    <t>2.5.14 C</t>
  </si>
  <si>
    <t>2.5.15 C</t>
  </si>
  <si>
    <t>2.5.16 C</t>
  </si>
  <si>
    <t>2.5.17 C</t>
  </si>
  <si>
    <t>2.5.18 C</t>
  </si>
  <si>
    <t>2.5.19 C</t>
  </si>
  <si>
    <t>2.5.20 C</t>
  </si>
  <si>
    <t>2.5.21 A</t>
  </si>
  <si>
    <t>2.5.22 C</t>
  </si>
  <si>
    <t>2.5.23 C</t>
  </si>
  <si>
    <t>2.5.24 C</t>
  </si>
  <si>
    <t>2.5.25 C</t>
  </si>
  <si>
    <t>2.5.26 C</t>
  </si>
  <si>
    <t>2.5.27 C</t>
  </si>
  <si>
    <t>2.5.28 C</t>
  </si>
  <si>
    <t>2.5.29 C</t>
  </si>
  <si>
    <t>2.5.30 A</t>
  </si>
  <si>
    <t>2.5.31 C</t>
  </si>
  <si>
    <t>2.5.32 C</t>
  </si>
  <si>
    <t>2.5.33 C</t>
  </si>
  <si>
    <t>2.5.34 A</t>
  </si>
  <si>
    <t>2.5.35 A</t>
  </si>
  <si>
    <t>2.5.36 A</t>
  </si>
  <si>
    <t>2.5.37 C</t>
  </si>
  <si>
    <t>2.5.38 A</t>
  </si>
  <si>
    <t>2.5.39 A</t>
  </si>
  <si>
    <t>2.5.41 A</t>
  </si>
  <si>
    <t>2.5.40 C</t>
  </si>
  <si>
    <t>2.5.42 C</t>
  </si>
  <si>
    <t>2.5.43 C</t>
  </si>
  <si>
    <t>2.5.44 C</t>
  </si>
  <si>
    <t>2.5.45 C</t>
  </si>
  <si>
    <t>2.5.46 A</t>
  </si>
  <si>
    <t>2.5.47 C</t>
  </si>
  <si>
    <t>Ukupno 19 kriterija za ocjenu (22 poena)</t>
  </si>
  <si>
    <t>2.6.1 C</t>
  </si>
  <si>
    <t>2.6.2 C</t>
  </si>
  <si>
    <t>2.6.3 C</t>
  </si>
  <si>
    <t>2.6.4 C</t>
  </si>
  <si>
    <t>2.6.5 C</t>
  </si>
  <si>
    <t>2.6.6 C</t>
  </si>
  <si>
    <t>2.6.7 C</t>
  </si>
  <si>
    <t>2.6.8 C</t>
  </si>
  <si>
    <t>2.6.9 C</t>
  </si>
  <si>
    <t>2.6.10 C</t>
  </si>
  <si>
    <t>2.6.11 C</t>
  </si>
  <si>
    <t>2.6.12 C</t>
  </si>
  <si>
    <t>2.6.13 A</t>
  </si>
  <si>
    <t>2.6.14 A</t>
  </si>
  <si>
    <t>2.6.15 C</t>
  </si>
  <si>
    <t>2.6.16 C</t>
  </si>
  <si>
    <t>2.6.17 A</t>
  </si>
  <si>
    <t>2.6.18 C</t>
  </si>
  <si>
    <t>2.6.19 C</t>
  </si>
  <si>
    <t>2.7.1 C</t>
  </si>
  <si>
    <t>2.7.2 C</t>
  </si>
  <si>
    <t>2.7.3 C</t>
  </si>
  <si>
    <t>2.7.4 C</t>
  </si>
  <si>
    <t>2.7.5 C</t>
  </si>
  <si>
    <t>2.7.6 A</t>
  </si>
  <si>
    <t>2.7.7 C</t>
  </si>
  <si>
    <t>2.7.8 C</t>
  </si>
  <si>
    <t>2.7.9 C</t>
  </si>
  <si>
    <t>2.7.10 C</t>
  </si>
  <si>
    <t>2.7.11 C</t>
  </si>
  <si>
    <t>2.7.12 C</t>
  </si>
  <si>
    <t>2.7.13 C</t>
  </si>
  <si>
    <t>2.7.14 A</t>
  </si>
  <si>
    <t>2.7.15 C</t>
  </si>
  <si>
    <t>2.7.16 C</t>
  </si>
  <si>
    <t>2.7.17 A</t>
  </si>
  <si>
    <t>2.7.18 C</t>
  </si>
  <si>
    <t>2.8.1 C</t>
  </si>
  <si>
    <t>2.8.2 C</t>
  </si>
  <si>
    <t>2.8.3 C</t>
  </si>
  <si>
    <t>2.8.4 C</t>
  </si>
  <si>
    <t>2.8.5 C</t>
  </si>
  <si>
    <t>2.8.6 C</t>
  </si>
  <si>
    <t>2.8.7 C</t>
  </si>
  <si>
    <t>2.8.8 C</t>
  </si>
  <si>
    <t>2.8.9 C</t>
  </si>
  <si>
    <t>2.8.10 C</t>
  </si>
  <si>
    <t>2.8.11 C</t>
  </si>
  <si>
    <t>2.8.12 C</t>
  </si>
  <si>
    <t>2.8.13 C</t>
  </si>
  <si>
    <t>2.8.14 C</t>
  </si>
  <si>
    <t>2.8.15 C</t>
  </si>
  <si>
    <t>2.8.16 C</t>
  </si>
  <si>
    <t>2.8.17 C</t>
  </si>
  <si>
    <t>2.8.18 C</t>
  </si>
  <si>
    <t>2.8.19 C</t>
  </si>
  <si>
    <t>2.8.20 C</t>
  </si>
  <si>
    <t>2.8.21 C</t>
  </si>
  <si>
    <t>Ukupno 21 kriterija za ocjenu (21 poena)</t>
  </si>
  <si>
    <t>Certifikacijski kriteriji (21 poena)</t>
  </si>
  <si>
    <t>Ukupno 406 kriterija za ocjenu (501 poen)</t>
  </si>
  <si>
    <t>Certifikacijski kriteriji (305 poena)</t>
  </si>
  <si>
    <t>Akreditacijski kriteriji (196 poena)</t>
  </si>
  <si>
    <t>Ukupno 19 kriterija za ocjenu (19 poena)</t>
  </si>
  <si>
    <t>Ukupno242 kriterija za ocjenu (246 poena)</t>
  </si>
  <si>
    <t>Certifikacijski kriteriji (188 poena)</t>
  </si>
  <si>
    <t>Akreditacijski kriteriji (58 poena)</t>
  </si>
  <si>
    <t>Maksimalan broj poena</t>
  </si>
  <si>
    <t>III Poglavlje: PRAVA I OBAVEZE PACIJENATA (3.1. – 3.5.)</t>
  </si>
  <si>
    <t>STANDARD 3.1: PRAVA, OBAVEZE I ODGOVORNOSTI PACIJENATA, INFORMACIJE ZA PACIJENTE</t>
  </si>
  <si>
    <t>Osoblje poznaje prava pacijenata utvrđena zakonom te se pridržava Politike i procedura.</t>
  </si>
  <si>
    <t>Nema diskriminacije pacijenata po bilo kojem osnovu kod pristupa i ostvarivanja prava na zdravstvenu zaštitu.</t>
  </si>
  <si>
    <t>Zdravstvena ustanova obezbjeđuje dostupnost zdravstvene zaštite u skladu sa zdravstvenim stanjem i ličnim potrebama pacijenta, u okviru zakona i materijalnih mogućnosti sistema zdravstvene zaštite. Uključeno je i pravo na hitnu medicinsku pomoć.</t>
  </si>
  <si>
    <t>Pacijentu se obezbjeđuju informacije koje se odnose na zdravstvenu ustanovu, ostvarivanje prava i informacije o liječenju.</t>
  </si>
  <si>
    <t>Pacijentu se obezbjeđuje da slobodno odlučuje o svemu što se tiče njegovog života i zdravlja, osim ako to ugrožava život i zdravlje drugih (neuključujući eutanaziju). To uljučuje i pribavljanje saglasnosti na medicinske mjere.</t>
  </si>
  <si>
    <t>Osoblje zdravstvene ustanove poštuje povjerljivost informacija o pacijentu. Podaci iz medicinske dokumentacije predstavljaju službenu tajnu.</t>
  </si>
  <si>
    <t>Osoblje zdravstvene ustanove postupa s pacijentima, njegovateljima i posjetiteljima s poštovanjem i ljubaznošću.</t>
  </si>
  <si>
    <t>Osoblje u zdravstvenoj ustanovi poštiva privatnost pacijenta.</t>
  </si>
  <si>
    <t>Pacijent se može staviti na listu čekanja za određene vrste zdravstvenih usluga i na razumno vrijeme. Vrijeme čekanja ne smije ugroziti život i zdravlje pacijenta.</t>
  </si>
  <si>
    <t>Pacijentu se po njegovom zahtjevu obezbjeđuje uvid u medicinsku dokumentaciju.</t>
  </si>
  <si>
    <t>Poštuje se pravo pacijenta/roditelja/staratelja da pacijent samovoljno napusti zdravstvenu ustanovu.</t>
  </si>
  <si>
    <t>Pacijent nad kojim se provodi medicinsko istraživanje potpisuje informisani pristanak.</t>
  </si>
  <si>
    <t>Pacijent ima pravo da uloži prigovor ako nije zadovoljan pruženom zdravstvenom uslugom ili odnosom prema njemu u postupku pružanja zdravstvene usluge.</t>
  </si>
  <si>
    <t>Osoblje u cijeloj zdravstvenoj ustanovi prepoznaje i poštuje kulturološke, religijske i tradicijske potrebe pacijenata/korisnika.</t>
  </si>
  <si>
    <t>Omogućeno je primanje posjeta pacijentu za vrijeme boravka u zdravstvenoj ustanovi i postoje istaknute informacije o vremenu posjete.</t>
  </si>
  <si>
    <t>Osoblje poznaje obaveze i odgovornosti pacijenata utvrđene zakonom.</t>
  </si>
  <si>
    <t>Pacijent koji zahtijeva prekid liječenja je upoznat są posljedicama takve odluke i pismeno se izjasni da je svjestan posljedica svoje odluke.</t>
  </si>
  <si>
    <t>Ukoliko pacijent namjerno ometa osoblje u pružanju zdravstvene usluge drugim pacijentima i ne poštuje ljudska prava pacijenata i osoblja podnijeće se prijava radi utvrđivanja prekršajne odgovornosti. Razmotriće se i dalje liječenje pacijenta.</t>
  </si>
  <si>
    <t>Pacijentu koji ne dâ potrebne informacije o svom zdravstvenom stanju, ne poštuje kućni red, ometa zdravstvene radnike na način koji može dovesti do toga da načine stručnu grešku, može se otkazati dalje liječenje u ustanovi.</t>
  </si>
  <si>
    <t>Objavljuje se vodič za pacijente, koji je dostupan pacijentima, njegovateljima i potencijalnim pacijentima i sadrži informacije o uslugama koje se pružaju, kao i druge korisne informacije za pacijente (pristup, zakazivanje pregleda, pravila ponašanja i sl.).</t>
  </si>
  <si>
    <t>Vodič za pacijente sadrži spisak svih organizacionih jedinica sa kontakt telefonima.</t>
  </si>
  <si>
    <t>O pravima, obavezama i odgovornostima pacijenti se upoznaju u razgovoru sa osobljem, putem vodiča, kućnog reda i informativnih materijala.</t>
  </si>
  <si>
    <t>Postoje objavljene informacije za pacijente o njihovom pravu na pristup njihovoj zdravstvenoj dokumentaciji (u skladu sa Zakonom o slobodi pristupa informacijama).</t>
  </si>
  <si>
    <t>Vodič za pacijente sadrži informacije o tome kako se dostavljaju primjedbe, prijedlozi ili prigovori o uslugama u zdravstvenoj ustanovi.</t>
  </si>
  <si>
    <t>Pacijenti se unaprijed obaviještavaju o promjeni datuma ili vremena njihovog tretmana ili operacije.</t>
  </si>
  <si>
    <t>STANDARD 3.2: PRISTANAK PACIJENTA NA MEDICINSKU MJERU</t>
  </si>
  <si>
    <t>Postoje objavljene informacije za pacijente o njihovom pravu da im se jasno objasni njihovo stanje, tretman, pretraga ili procedura koja im je preporučena, uključujući i rizike i druge alternative, prije dogovaranja o toku aktivnosti koje će se poduzeti.</t>
  </si>
  <si>
    <t>Postoje objavljene informacije za pacijente o njihovom pravu da daju pravomoćni pristanak na kliničko istraživanje, ili da odbiju sudjelovati u takvom istraživanju.</t>
  </si>
  <si>
    <t>Prema pacijentu se može preduzeti medicinska mjera samo uz njegov pristanak.</t>
  </si>
  <si>
    <t>Osoblje vodi računa o zahtjevu da osobe koje donose odluke u ime pacijenata s duševnim smetnjama/težim poremećajima mentalnog zdravlja imaju ovlaštenje za zastupanje.</t>
  </si>
  <si>
    <t xml:space="preserve">Pacijenti koji će se podvrći operativnom zahvatu i drugoj invazivnoj medicinskoj mjeri (dijagnostičkoj ili terapijskoj) mogu to ostvariti samo ukoliko je pribavljen pisani informirani pristanak. Postoji dokumentirana procedura o pribavljanju pristanka na medicinsku mjeru. </t>
  </si>
  <si>
    <t>Postoji datirana dokumentirana procedura kojom se uređuje odlučivanje hitnog ljekarskog konzilija u slučaju da pacijent ne može odlučivati o preduzimanju medicinske mjere.</t>
  </si>
  <si>
    <t>Postoji datirana dokumentirana procedura kojom se uređuje odlučivanje u slučaju da pacijent nije sposoban dati pristanak na provođenje medicinske mjere.</t>
  </si>
  <si>
    <t xml:space="preserve">Prije podvrgavanja medicinskoj mjeri pacijentima je na raspolaganju informativni materijal, koji im pomaže da naprave izbor u vezi sa svojim stanjem i opcijama tretmana, zasnovan na najboljim postojećim dokazima o efikasnim i odgovarajućim intervencijama. </t>
  </si>
  <si>
    <t>Pacijenti se potiču da razgovaraju o informacijama koje im se daju prije donošenja odluke.</t>
  </si>
  <si>
    <t>Pacijentima se po otpustu daju dokumentirana uputstva o ponašanju nakon provedene procedure, operacije ili tretmana, koja se nose kući.</t>
  </si>
  <si>
    <t>Postoje informacije za pacijente koje govore o korištenju medicinske dokumentacije u svrhu projekata provjere kliničkog i općeg kvaliteta.</t>
  </si>
  <si>
    <t>Informacije o promociji zdravlja nalaze se na recepciji, u čekaonicama i sobama za dnevni boravak.</t>
  </si>
  <si>
    <t>Informativni materijal za pacijente/korisnike je napisan sažetim, jednostavnim jezikom pri čemu se vodi računa o potrebama pojedinih grupa pacijenata/korisnika.</t>
  </si>
  <si>
    <t xml:space="preserve">Postoji datirana, dokumentirana procedura kojom se definira koje osoblje može provjeriti i ocijeniti tačnost i adekvatnost pisanih informacija za pacijente/korisnike, njegovatelje i posjetioce prije njihove distribucije. </t>
  </si>
  <si>
    <t>Istaknute su informacije za pacijente/korisnike s naglaskom na to kako da daju svoje prijedloge i primjedbe o organizacionim jedinicama ili uslugama u zdravstvenoj ustanovi.</t>
  </si>
  <si>
    <t>Istaknute su informacije za pacijente/korisnike da su medicinski uređaji iz zakonskog mjeriteljstva BiH verifikovani u skladu sa zakonskim propisima BiH.</t>
  </si>
  <si>
    <r>
      <t xml:space="preserve">STANDARD 3.3: </t>
    </r>
    <r>
      <rPr>
        <b/>
        <sz val="12"/>
        <color indexed="8"/>
        <rFont val="Calibri"/>
        <family val="2"/>
      </rPr>
      <t>INKLUZIVNI STANDARDI ZA OSOBE S INVALIDITETOM (ISOSI)</t>
    </r>
  </si>
  <si>
    <t>Standard 1 – Jednakost i nediskriminacija</t>
  </si>
  <si>
    <t>Dokaz o pridržavanju</t>
  </si>
  <si>
    <t>Komentar vanjskog ocjenjivača</t>
  </si>
  <si>
    <t>1.1.1                       S</t>
  </si>
  <si>
    <t xml:space="preserve">Postoji datirana, dokumentirana politika o jednakosti, antidiskriminatornoj praksi i jednakosti u pristupu uslugama za sve pacijente. </t>
  </si>
  <si>
    <t>1.1.2                       S</t>
  </si>
  <si>
    <t>Postoji politika za slučaj odsustvovanja s posla zbog bolesti uposlenika koji su osobe s invaliditetom.</t>
  </si>
  <si>
    <t>1.1.3                       S</t>
  </si>
  <si>
    <t xml:space="preserve">Postoji datirana, dokumentirana politika o jednakosti i nediskriminacijskoj praksi odnosno jednakosti u zapošljavanju novog osoblja. </t>
  </si>
  <si>
    <t>1.1.4                       S</t>
  </si>
  <si>
    <t xml:space="preserve">Postoji datirana, dokumentirana sestrinska strategija koja odražava tekuća stručna uputstva. </t>
  </si>
  <si>
    <t>1.1.5                       S</t>
  </si>
  <si>
    <t>Osoblje svakih pet godina obnavlja obuku o ophođenju prema osobama s invaliditetom, a svo novouplosleno osoblje prolazi ovu obuku unutar prve godine zaposlenja.</t>
  </si>
  <si>
    <t>1.1.6                      S</t>
  </si>
  <si>
    <t>Prednost pri ambulantnim pregledima se daje osobama s invaliditetom, trudnicama i starijim osobama.</t>
  </si>
  <si>
    <t>1.1.7                       S</t>
  </si>
  <si>
    <t>Obavijest te upute ko ima prednost su vidno istaknute na zidu čekaonice.</t>
  </si>
  <si>
    <t>Standard 2 – Pristupačnost informacija i informisanje</t>
  </si>
  <si>
    <t>2.1.1
S</t>
  </si>
  <si>
    <t xml:space="preserve">Objavljuje se vodič za pacijente, koji je dostupan svim pacijentima, pratnji pacijenata i potencijalnim pacijentima i sadrži tačne informacije o uslugama koje se pružaju. </t>
  </si>
  <si>
    <t>2.1.2
S</t>
  </si>
  <si>
    <t>Informacije se objavljuju na oglasnom panou koji je prikladno postavljen.</t>
  </si>
  <si>
    <t>2.1.3
S</t>
  </si>
  <si>
    <t>Informativni materijal za pacijente/korisnike je napisan sažetim, jednostavnim jezikom i on je napravljen zasebno za svaki odjel zdravstvene ustanove.</t>
  </si>
  <si>
    <t>2.1.4
S</t>
  </si>
  <si>
    <t>Pri pisanju informativnog materijala vodi se računa o tome da ti materijali budu pristupačni osobama s invaliditetom.</t>
  </si>
  <si>
    <t>2.1.5
S</t>
  </si>
  <si>
    <t>Materijali kao i pomagala koji se daju pacijentu bivaju vraćeni osoblju zdravstvene ustanove koje im je to i dalo.</t>
  </si>
  <si>
    <t>Standard 2.2 - Terapija, dijagnostika i liječenje pacijenta</t>
  </si>
  <si>
    <t>2.2.1
S</t>
  </si>
  <si>
    <t>Pri ambulantnim pregledima posebno se vodi računa o procjeni potreba pacijenata osoba s fizičkim i/ili čulnim invaliditetom kao i osoba koje imaju govorna onesposobljenja.</t>
  </si>
  <si>
    <t>2.2.2
S</t>
  </si>
  <si>
    <t>Zdravstvena ustanova ima dokumentiranu i odobrenu politiku i procedure komunikacije s osobama s invaliditetom.</t>
  </si>
  <si>
    <t>2.2.3
S</t>
  </si>
  <si>
    <t>Zdravstvena ustanova ima mogućnost korištenja tumača znakovnog jezika pri komunikaciji s osobama s invaliditetom.</t>
  </si>
  <si>
    <t>2.2.5
S</t>
  </si>
  <si>
    <t>Prije početka terapije od pacijenata se traži pristanak nakon informiranja o prednostima, rizicima i nuspojavama terapije, bilo da je riječ o pisanim generičkim informacijama, bilo o specifičnim informacijama za pojedine režime.</t>
  </si>
  <si>
    <t>2.2.6
S</t>
  </si>
  <si>
    <t>Formular za davanje pristanka je pristupačan svim pacijentima i napravljen je u pristupačnom formatu.</t>
  </si>
  <si>
    <t>2.2.7
S</t>
  </si>
  <si>
    <t>Pacijentima koji su bili podvrgnuti terapiji i njegovateljima daju se pisane informacije o potencijalnim nuspojavama i komplikacijama na pristupačnim formama.</t>
  </si>
  <si>
    <t>2.2.8
S</t>
  </si>
  <si>
    <t>Pacijentima i njegovateljima se daju pisane informacije koje su dogovorene za pojedine režime za uzimanje terapije u kućnim uslovima.</t>
  </si>
  <si>
    <t>2.2.9
S</t>
  </si>
  <si>
    <t>Politika otpuštanja pacijenata iz zdravstvene ustanove se odnosi i na utvrđivanje kategorija pacijenata koje zahtijevaju posebnu pažnju pri planiranju otpusta.</t>
  </si>
  <si>
    <t>2.2.10
S</t>
  </si>
  <si>
    <t>Zdravstvena ustanova ima posebnu procedure za otpust kući osoba s invaliditetom i drugih ranjivih kategorija.</t>
  </si>
  <si>
    <t>Standard 3 – 3. Pristupačnost ustanove i usluge</t>
  </si>
  <si>
    <t>3.1.1
S</t>
  </si>
  <si>
    <t>Postoji plan upravljanja saobraćajem u krugu zdravstvene ustanove.</t>
  </si>
  <si>
    <t>3.1.2
S</t>
  </si>
  <si>
    <t>Oznake o pristupačnosti zdravstvenoj ustanovi su vidno postavljene.</t>
  </si>
  <si>
    <t>3.1.3
S</t>
  </si>
  <si>
    <t>Za osobe s invaliditetom naznačen je poseban prostor za parkiranje, unutar bolničkog kruga blizu ambulante.</t>
  </si>
  <si>
    <t>3.1.4
S</t>
  </si>
  <si>
    <t>Prilaz organizacionoj jedinici je prilagođen osobama s invaliditetom i to na svim mjestima koje pacijenti posjećuju.</t>
  </si>
  <si>
    <t>3.1.5
S</t>
  </si>
  <si>
    <t>Orjentacioni plan za kretanje je vidno i pristupačno postavljen na ulazu/ulazima u zdravstvenu ustanovu.</t>
  </si>
  <si>
    <t>3.1.6
S</t>
  </si>
  <si>
    <t>Šalteri za osobe s invaliditetom ispunjavaju zakonske propise.</t>
  </si>
  <si>
    <t>3.1.7
S</t>
  </si>
  <si>
    <t>Lift je prilagođen potrebama osoba s invaliditetom.</t>
  </si>
  <si>
    <t>3.1.8
S</t>
  </si>
  <si>
    <t>Postoji datirana, dokumentirana procedura o transportu/prevozu pacijenata unutar odjela i između odjela jedne bolnice.</t>
  </si>
  <si>
    <t>3.1.9
S</t>
  </si>
  <si>
    <t>U organizacionim jedinicama koje pružaju polikliničku zaštitu, postoji toalet kao i prostorije za obavljanje lične higijene.</t>
  </si>
  <si>
    <t>3.1.10
S</t>
  </si>
  <si>
    <t>Ambulanta ima označen prostor za invalidska i/ili dječija kolica.</t>
  </si>
  <si>
    <t>3.1.12
S</t>
  </si>
  <si>
    <t>U hodnicima i prostorijama se nalaze taktilne površine i oznake kontrasnim bojama na zidovima, vratima i štokovima koje olakšavaju kretanje slabovidim i slijepim osobama sa i bez pratnje.</t>
  </si>
  <si>
    <t>3.1.13
S</t>
  </si>
  <si>
    <t>Osoblje je upoznato sa posebnim načinima zadovoljenja potreba djece s fizičkim i senzornim invaliditetom i poteškoćama u učenju.</t>
  </si>
  <si>
    <t>3.1.14
S</t>
  </si>
  <si>
    <t>Bar jedna soba na svakom odjelu je pristupačna i prilagođena potrebama osoba s invaliditetom (prilagođeni prilaz,kreveti, toalet).</t>
  </si>
  <si>
    <t>3.1.15
S</t>
  </si>
  <si>
    <t>Operativna politika sadrži eksplicitne odgovornosti osoblja koje servira hranu pacijentima kao i odgovornost za pomoć pacijentima/korisnicima koji se ne mogu sami hraniti zbog bolesti ili invaliditeta.</t>
  </si>
  <si>
    <t>3.1.16
S</t>
  </si>
  <si>
    <t>Prepoznate su potrebe djece i adolescenata s invaliditetom, uključujući potrebe kod dnevnog tretmana.</t>
  </si>
  <si>
    <t>3.1.17
S</t>
  </si>
  <si>
    <t>Roditelji koji drže dijete prilikom rentgenskog snimanja imaju odgovarajuću zaštitu od radijacije.</t>
  </si>
  <si>
    <t>3.1.18
S</t>
  </si>
  <si>
    <t>Zdravstvena ustanova posjeduje specifičnu opremu kao i krevete za liječenje djece sa invaliditetom.</t>
  </si>
  <si>
    <t>3.1.19
S</t>
  </si>
  <si>
    <t>Zdravstvena ustanova barem jednom godišnje sprovodi ocjenu zadovoljstva pacijenata koji su osobe sa invaliditetom.</t>
  </si>
  <si>
    <t>STANDARD 3.4: POTREBE PACIJENATA</t>
  </si>
  <si>
    <t xml:space="preserve">Informacije za pacijente/korisnike su na raspolaganju. </t>
  </si>
  <si>
    <t>STANDARD 3.5: PARTNERSTVO SA PACIJENTIMA</t>
  </si>
  <si>
    <t>Postoji datiran, dokumentirani plan za partnerstvo s pacijentima, koji je u skladu s ciljevima zdravstvene ustanove/organizaciona jedinica.</t>
  </si>
  <si>
    <t xml:space="preserve">Postoji datirana, dokumentirana politika za dobivanje povratnih informacija od pacijenata i njihovih njegovatelja u pismenoj formi. </t>
  </si>
  <si>
    <t>Jednom godišnje vrši se anketiranje mišljenja pacijenata i njihovih njegovatelja o kvalitetu tretmana i pružene zdravstvene zaštite.</t>
  </si>
  <si>
    <t>Jednom godišnje pravi se sažetak izvještaja o mišljenjima i zadovoljstvu pacijenata i njegovatelja, koji se prezentira menadžmentu zdravstvene ustanove/jedinice, i Komisiji za poboljšanje kvaliteta i stručnom vijeću.</t>
  </si>
  <si>
    <t>Ispunjava se želja pacijenata koji traže da ih po njihovom izboru njeguje/liječi muški ili ženski član osoblja.</t>
  </si>
  <si>
    <t>Postoji datirana, dokumentirana procedura o oslovljavanju pacijenata na način koji preferiraju, imenom ili titulom.</t>
  </si>
  <si>
    <t>Vodič za pacijente sadrži dio u kojem se pacijenti/korisnici pozivaju da daju preporuke i komentare o samom vodiču.</t>
  </si>
  <si>
    <t>Postoje objavljene informacije za pacijente o njihovom pravu da učestvuju ili ne učestvuju u obuci kliničkog osoblja.</t>
  </si>
  <si>
    <t>Informativni materijal za pacijente/korisnike i njegovatelje promovira koncept zajedničkog odlučivanja.</t>
  </si>
  <si>
    <t>Pacijentima/korisnicima i njegovateljima se omogućava da daju primjedbe i sugestije kad se priprema novi ili revidirani informativni materijal.</t>
  </si>
  <si>
    <t>2.1.6
A</t>
  </si>
  <si>
    <t>Imenovan je savjetnik za pitanja osoba s invaliditetom u bolnici koji ima jasan opis zadataka.</t>
  </si>
  <si>
    <t>2.2.4
A</t>
  </si>
  <si>
    <t>Zdravstvena ustanova ima uposlenika koji je prošao obuku za sporazumjevanje na znakovnom jeziku.</t>
  </si>
  <si>
    <t>3.1.11
A</t>
  </si>
  <si>
    <t>U ambulantama se nalaze kabine za presvlačenje koje su prilagođene za upotrebu osobama u kolicima.</t>
  </si>
  <si>
    <t>Pacijentima, njegovateljima i osoblju su na raspolaganju informacije o mogućnostima koje se odnose na prakticiranje vjerskih obreda i duhovnu podršku u zdravstvenoj ustanovi.</t>
  </si>
  <si>
    <t>Pacijentima i osoblju su na raspolaganju tekstovi religioznih sadržaja, i to za različite religije, a prevedene informacije su pripremljene u konsultaciji s religijskim grupama.</t>
  </si>
  <si>
    <t>U stacionarnom dijelu zdravstvene ustanove postoji posebna soba za molitve, meditaciju i razmišljanje.</t>
  </si>
  <si>
    <t>Postoji spisak s kontakt informacijama različitih vjerskih službenika koji je na raspolaganju svim članovima osoblja.</t>
  </si>
  <si>
    <t>Vjerski službenik je po potrebi na raspolaganju kao podrška osoblju.</t>
  </si>
  <si>
    <t>Uspostavljen je sistem koji omogućava komuniciranje s pacijentima/korisnicima koji ne govore lokalni jezik.</t>
  </si>
  <si>
    <t>Aktivnosti koje je ustanova poduzela kao odgovor na sažetak izvještaja o mišljenju pacijenata i njegovatelja prezentiraju se jednom godišnje Komisiji za poboljšanje kvaliteta i stručnom vijeću i na raspolaganju su svim članovima osoblja.</t>
  </si>
  <si>
    <t>Napomena: Samo jedna ocjena mora biti navedena za svaki kriterij. Numeracija kriterija, prema ISOSI Standardima</t>
  </si>
  <si>
    <t>Ukupno 29 kriterija za ocjenu (33 poena)</t>
  </si>
  <si>
    <t>Certifikacijski kriteriji (25 poena)</t>
  </si>
  <si>
    <t>3.1.1 C</t>
  </si>
  <si>
    <t>3.1.2 C</t>
  </si>
  <si>
    <t>3.1.3 C</t>
  </si>
  <si>
    <t>3.1.4 C</t>
  </si>
  <si>
    <t>3.1.5 C</t>
  </si>
  <si>
    <t>3.1.6 C</t>
  </si>
  <si>
    <t>3.1.15 A</t>
  </si>
  <si>
    <t>3.1.16 A</t>
  </si>
  <si>
    <t>3.1.7 C</t>
  </si>
  <si>
    <t>3.1.8 C</t>
  </si>
  <si>
    <t>3.1.9 C</t>
  </si>
  <si>
    <t>3.1.10 C</t>
  </si>
  <si>
    <t>3.1.11 C</t>
  </si>
  <si>
    <t>3.1.12 C</t>
  </si>
  <si>
    <t>3.1.13 C</t>
  </si>
  <si>
    <t>3.1.14 C</t>
  </si>
  <si>
    <t>3.1.17 C</t>
  </si>
  <si>
    <t>3.1.18 C</t>
  </si>
  <si>
    <t>3.1.19 C</t>
  </si>
  <si>
    <t>3.1.20 C</t>
  </si>
  <si>
    <t>3.1.21 C</t>
  </si>
  <si>
    <t>3.1.22 C</t>
  </si>
  <si>
    <t>3.1.23 C</t>
  </si>
  <si>
    <t>3.1.24 A</t>
  </si>
  <si>
    <t>3.1.25 C</t>
  </si>
  <si>
    <t>3.1.26 C</t>
  </si>
  <si>
    <t>3.1.27 A</t>
  </si>
  <si>
    <t>3.1.28 C</t>
  </si>
  <si>
    <t>3.1.29 A</t>
  </si>
  <si>
    <t>Ukupno 18 kriterija za ocjenu (20 poena)</t>
  </si>
  <si>
    <t>Ukupno 42 kriterija za ocjenu (45 poena)</t>
  </si>
  <si>
    <t>Certifikacijski kriteriji (39 poena)</t>
  </si>
  <si>
    <t>3.4.1 A</t>
  </si>
  <si>
    <t>3.4.2 A</t>
  </si>
  <si>
    <t>3.4.3 A</t>
  </si>
  <si>
    <t>3.4.4 A</t>
  </si>
  <si>
    <t>3.4.5 A</t>
  </si>
  <si>
    <t>3.4.6 C</t>
  </si>
  <si>
    <t>3.4.7 A</t>
  </si>
  <si>
    <t>Ukupno 7 kriterija za ocjenu (13 poena)</t>
  </si>
  <si>
    <t>Certifikacijski kriteriji (1 poen)</t>
  </si>
  <si>
    <t>3.5.1 C</t>
  </si>
  <si>
    <t>3.5.2 C</t>
  </si>
  <si>
    <t>3.5.3 C</t>
  </si>
  <si>
    <t>3.5.4 C</t>
  </si>
  <si>
    <t>3.5.5 A</t>
  </si>
  <si>
    <t>Ukupno101 kriterija za ocjenu (246 poena)</t>
  </si>
  <si>
    <t>Certifikacijski kriteriji (85 poena)</t>
  </si>
  <si>
    <t>Akreditacijski kriteriji (32 poena)</t>
  </si>
  <si>
    <t>IV Poglavlje: PRIJEM, UPUĆIVANJE I OTPUST PACIJENATA (4.1. – 4.4.)</t>
  </si>
  <si>
    <t>STANDARD 4.1: PRIJEM I UPUĆIVANJE PACIJENTA</t>
  </si>
  <si>
    <t>Procedure o upućivanju su na raspolaganju liječnicima opće prakse (obiteljskim liječnicima) i drugim jedinicama koje pružaju zdravstvene usluge.</t>
  </si>
  <si>
    <t>Zdravstvena ustanova/jedinica se može kontaktirati telefonskim putem u hitnim situacijama i poslije radnog vremena.</t>
  </si>
  <si>
    <t>Postoji datirana, dokumentirana politika o prijemu rutinskih i hitnih pacijenata u zdravstvenu ustanovu. Politika s opisanim procedurama je u pisanoj formi i revidirana u protekle tri godine.</t>
  </si>
  <si>
    <t xml:space="preserve">Postoji datirana, dokumentirana procedura za rutinske prijeme u zdravstvenu ustanovu/jedinicu. </t>
  </si>
  <si>
    <t xml:space="preserve">Postoji datirana, dokumentirana procedura za hitne prijeme u zdravstvenu ustanovu/jedinicu. </t>
  </si>
  <si>
    <t>Zdravstvena ustanova osigurava mrežu konsultanata koja podržava hitnu trijažu i prijem.</t>
  </si>
  <si>
    <t>Zdravstvena ustanova organizira logističke organizacione jedinice koje podržavaju hitnu trijažu, transport i prijem bolesnika.</t>
  </si>
  <si>
    <t>U zdravstvenu ustanovu pacijente prima licencirani liječnik specijalista koji je odgovoran za prijem u skladu s politikom i procedurama prijema.</t>
  </si>
  <si>
    <t>Prilikom prijema osiguran je unos minimalnog skupa podataka za svakog pacijenta.</t>
  </si>
  <si>
    <t>Pri prijemu se svaki pacijent informira o svojim pravima i dužnostima i načinima ostvarenja svojih prava.</t>
  </si>
  <si>
    <t>U hitnim slučajevima, zdravstvena ustanova prihvata sve pacijente bez razlike i bez obzira na status zdravstvenog osiguranja.</t>
  </si>
  <si>
    <t>Za sve hitne slučajeve organizirano je pružanje usluga bez čekanja, uzimajući u obzir stupanj hitnosti.</t>
  </si>
  <si>
    <t>Zdravstvena ustanova osigurava reanimaciju pacijenta i kardio-respiratorni monitoring planiranom organizacijom i resursima.</t>
  </si>
  <si>
    <t>Zdravstvena ustanova organizira hitne dijagnostičke laboratorijske pretrage koje izvodi obučeno osoblje.</t>
  </si>
  <si>
    <t>Zdravstvena ustanova organizira hitne radiološke pretrage koje izvodi obučeno osoblje.</t>
  </si>
  <si>
    <t>Zdravstvena ustanova organizira hitne endoskopske pretrage koje izvodi obučeno osoblje.</t>
  </si>
  <si>
    <t>Pacijenti imaju planirani program prijema i kontinuirane zaštite koji obuhvata medicinske i administrativne aspekte planirane hospitalizacije.</t>
  </si>
  <si>
    <t>Zdravstvena ustanova prima pacijente s urednom ispravom o zdravstvenom osiguranju (zdravstvena knjižica/iskaznica) i propisnom uputnicom.</t>
  </si>
  <si>
    <t xml:space="preserve">Postoji datirana, dokumentirana procedura za postupanje s pacijentima koji dolaze u zdravstvenu ustanovu/jedinicu bez uputnice. </t>
  </si>
  <si>
    <t>Zdravstvena ustanova prima i pacijente bez odgovarajućeg zdravstvenog osiguranja koji sami snose vlastite troškove.</t>
  </si>
  <si>
    <t>Pacijenti koji sami snose troškove zdravstvenih usluga rade to prema proceduri zdravstvene ustnove.</t>
  </si>
  <si>
    <t>Zdravstvena ustanova ima politiku prijema sa datiranim i dokumentiranim procedurama koja je u skladu sa Zakonom o zaštiti osoba sa duševnim smetnjama.</t>
  </si>
  <si>
    <t>Zdravstvena ustanova ima politiku prijema sa datiranim i dokumentiranim procedurama za hospitalizaciju zaraznih bolesnika koja je u skladu sa Zakonom.</t>
  </si>
  <si>
    <t>STANDARD 4.2: TRETMAN I NJEGA</t>
  </si>
  <si>
    <t>Vrši se pojedinačna pravovremena, podesna i tačna procjena svih pacijenata.</t>
  </si>
  <si>
    <t xml:space="preserve">Postoji datirana, dokumentirana procedura o procjeni pacijenata. </t>
  </si>
  <si>
    <t>Sve procjene pacijenta vrši registrirani zdravstveni profesionalac.</t>
  </si>
  <si>
    <t>Pravi se potpuna procjena pacijenta.</t>
  </si>
  <si>
    <t>Pacijenti imaju pristup sažetku procjene i preporukama i o njima mogu razgovarati s osobljem.</t>
  </si>
  <si>
    <t>Posebno se vodi računa o procjeni potreba pacijenata koji su zadržani na osnovu Zakona o zaštiti osoba sa duševnim smetnjama.</t>
  </si>
  <si>
    <t>Imenovani zdravstveni profesionalac odgovoran je za planiranje individualizirane njege pacijenta.</t>
  </si>
  <si>
    <t>Pravi se pismeni plan njege prema potrebama zdravstvene zaštite za svakog pacijenta.</t>
  </si>
  <si>
    <t>Pravi se pismeni plan tretmana prema potrebama zdravstvene zaštite za svakog pacijenta.</t>
  </si>
  <si>
    <t>Planovi njege odnose se na specifične kliničke vodilje propisane od strane relevantnih institucija zdravstvenih profesionalaca i ministarstava zdravstva.</t>
  </si>
  <si>
    <t>Planovi tretmana odnose se na specifične kliničke vodilje propisane od strane relevantnih institucija zdravstvenih profesionalaca i ministarstava zdravstva.</t>
  </si>
  <si>
    <t>U cijeloj zdravstvenoj ustanovi se koriste standardizirani formulari za pristanak pacijenata na medicinske procedure, koji su u skladu s uputstvima Ministarstva zdravstva ili za to nadležne ustanove o sadržaju formulara za pristanak na medicinski tretman.</t>
  </si>
  <si>
    <t xml:space="preserve">Postoji datirana, dokumentirana politika i procedura za dobivanje validnog pristanka od pacijenata kod kojih se vrše pretrage ili obavlja neka procedura. </t>
  </si>
  <si>
    <t>Politika i procedura o validnom pristanku sadrže uputstvo o tome ko može dobiti pristanak i u kojim okolnostima.</t>
  </si>
  <si>
    <t>Procedura o validnom pristanku sadrži korake koje treba slijediti u slučaju kad se mora sprovesti medicinski tretman i/ili hirurška intervencija kod pacijenta koji nije u stanju dati pristanak, a tretman se smatra suštinski važnim i u najboljem interesu pacijenta.</t>
  </si>
  <si>
    <t>Postoji dokumentirana procedura kada pacijent nije sposoban dati valjan pristanak, da bi se utvrdilo šta je u njegovom najboljem interesu.</t>
  </si>
  <si>
    <t>Od pacijenata se traži zvanični usmeni pristanak na intimne preglede.</t>
  </si>
  <si>
    <t>Pacijentima se objašnjavaju kliničke procedure na takav način da mogu razumjeti sve što tretman podrazumijeva i koje su im opcije na raspolaganju. To im omogućava da daju pristanak ili da odbiju proceduru (ili čak i medicinski savjet). Pristanak, odbijanje procedure ili odbijanje medicinskog savjeta se evidentira u medicinsku dokumentaciju pacijenta.</t>
  </si>
  <si>
    <t>Pacijenti se konsultiraju u slučajevima kad će u toku konsultacije/pretrage biti prisutno osoblje koje nije direktno uključeno u njihov slučaj.</t>
  </si>
  <si>
    <t>Plan njege potpisuje i datira registrirani zdravstveni profesionalac.</t>
  </si>
  <si>
    <t>Plan tretmana potpisuje i datira registrirani zdravstveni profesionalac.</t>
  </si>
  <si>
    <t>Sva dokumentacija koja se čuva u organizacionoj jedinici drži se u prostoriji koja je predviđena za čuvanje dokumentacije.</t>
  </si>
  <si>
    <t xml:space="preserve">Postoji datirana, dokumentirana procedura o čuvanju povjerljivih informacija u kliničkoj dokumentaciji pacijenta. </t>
  </si>
  <si>
    <t xml:space="preserve">Postoji pisana politika i procedura o samostalnom uzimanju lijekova koja je u skladu s dužnostima zaštite u odnosu zdravstvene ustanove prema pacijentu. </t>
  </si>
  <si>
    <t>Procedura definira proces kojim se procjenjuje rizik i donose se odluke na osnovu procjene tog rizika da se pacijentima omogući samostalno uzimanje lijekova.</t>
  </si>
  <si>
    <t xml:space="preserve">Lijekovi se čuvaju u ličnom ormariću ili ladici koja se može zaključati, ključ se nalazi kod pacijenta, a rezervnom ključu pristup ima kliničko osoblje. </t>
  </si>
  <si>
    <t>STANDARD 4.3: OTPUST PACIJENTA</t>
  </si>
  <si>
    <t xml:space="preserve">Postoji datirana, dokumentirana procedura za otpust pacijenata iz zdravstvene ustanove. </t>
  </si>
  <si>
    <t>Politika otpuštanja obavezuje na siguran i pravovremen otpust pacijenata.</t>
  </si>
  <si>
    <t>Procedure otpuštanja obuhvataju detaljne podatke o tome ko je ovlašten da otpušta pacijente.</t>
  </si>
  <si>
    <t>Politika otpuštanja obuhvata sisteme komuniciranja kojim se osigurava kontinuitet zaštite između primarne zaštite, usluga u zajednici i bolničkih organizacionoj jedinici.</t>
  </si>
  <si>
    <t>Politika otpuštanja se odnosi i na utvrđivanje kategorija pacijenata koje zahtijevaju posebnu pažnju pri planiranju otpusta.</t>
  </si>
  <si>
    <t xml:space="preserve">Postoji datirana, dokumentirana procedura za siguran, naručeni premještaj pacijenata u druge zdravstvene ustanove ili organizacione jedinice. </t>
  </si>
  <si>
    <t xml:space="preserve">Postoji datirana, dokumentirana procedura za hitni premještaj pacijenata u zdravstvene ustanove koje pružaju hitne medicinske usluge ili usluge intenzivne njege. </t>
  </si>
  <si>
    <t>Za planiranje otpusta odgovorna je imenovan zdravstveni profesionalac.</t>
  </si>
  <si>
    <t>Organizaciona jedinica ima standardizirane kontrolne otpusne liste u koje osoblje upisuje savjete date pacijentima o oporavku (naprimjer, savjeti o dijetalnoj ishrani, tretmanu zdravstvenog problema, vježbama, socijalnim i rekreativnim aktivnostima).</t>
  </si>
  <si>
    <t>Prilikom otpusta, pacijentima (ili njegovateljima) se daje ime kontakt osobe, medicinske sestre ili drugog zdravstvenog profesionalca i njen/njegov broj telefona u zdravstvenoj ustanovi/organizacionoj jedinici.</t>
  </si>
  <si>
    <t>Postoji paket informacija koje se daju pacijentima prilikom otpusta, a koje se odnose i na odgovarajuću samonjegu i način života poslije otpuštanja iz zdravstvene ustanove za uobičajena stanja.</t>
  </si>
  <si>
    <t>Otpusno pismo, koje potpiše kliničar koji otpušta pacijenta, dostavlja se pacijentovom liječniku opće prakse/obiteljskom liječniku (ili putem uvezanog zdravstvenog informacionog sistema ili putem pošte ili se preda kopija pacijentu koji onda lično pismo dostavi porodičnom ljekaru).</t>
  </si>
  <si>
    <t>Otpusno pismo i plan otpusta se prenosi zajedno s pacijentom, gdje je to moguće.</t>
  </si>
  <si>
    <t>Pacijenti koji idu kući mogu sačekati na prijevoz u sigurnoj i ugodnoj prostoriji, gdje se nalaze mjesta za sjedenje.</t>
  </si>
  <si>
    <t xml:space="preserve">Postoji datirana, dokumentirana procedura za utvrđivanje vremena i uzroka smrti i prijavu umrlih pacijenata. </t>
  </si>
  <si>
    <t xml:space="preserve">Postoji datirana, dokumentirana procedura za otkazivanje zakazanih pregleda i prekid rutinske pismene komunikacije nakon smrti pacijenta. </t>
  </si>
  <si>
    <t>Postoji datirana, dokumentirana procedura za obavještavanje doktora opće prakse/obiteljskog liječnika, koji vodi pacijenta, o smrti pacijenta.</t>
  </si>
  <si>
    <t>STANDARD 4.4: DOKUMENTACIJA</t>
  </si>
  <si>
    <t>Vodi se sveobuhvatna zdravstvena dokumentacija za svakog pacijenta.</t>
  </si>
  <si>
    <t>Dokumentacija sadrži ažurirani i hronološki pregled zdravstvene zaštite pacijenta.</t>
  </si>
  <si>
    <t>U dokumentaciji se nalazi otpusno pismo, koji sadrži sve demografske i administrativne podatke o pacijentu, koji su relevantni za prijem.</t>
  </si>
  <si>
    <t>Dokumentacija sadrži jedinstveni matični broj pacijenta na svakoj stranici.</t>
  </si>
  <si>
    <t>Dokumentacija sadrži ime i prezime pacijenta na svakoj stranici.</t>
  </si>
  <si>
    <t>Dokumentacija sadrži adresu, poštanski i telefonski broj pacijenta.</t>
  </si>
  <si>
    <t>Dokumentacija sadrži datum rođenja i spol pacijenta.</t>
  </si>
  <si>
    <t>Dokumentacija sadrži kontakt detalje pacijentovog porodičnog/obiteljskog ili nadležnog liječnika primarne zdravstvene zaštite.</t>
  </si>
  <si>
    <t>Dokumentacija sadrži ime i prezime specijaliste koji je primio pacijenta.</t>
  </si>
  <si>
    <t>Dokumentacija sadrži i datum prijema pacijenta u zdravstvenu ustanovu te datum otpusta ili premještanja.</t>
  </si>
  <si>
    <t>Dokumentacija sadrži detalje o najbližem srodniku ili nekoj drugoj osobi koja se može obavijestiti u hitnom slučaju.</t>
  </si>
  <si>
    <t>U dokumentaciji se navodi naziv ustanove koja upućuje pacijenta.</t>
  </si>
  <si>
    <t>Dokumentacija sadrži klinički razlog za prijem/otpust pacijenta, s datumom i vremenom konsultacije.</t>
  </si>
  <si>
    <t>Historija bolesti sadrži anamnezu pacijenta.</t>
  </si>
  <si>
    <t>Dokumentacija sadrži podatke o prvom pregledu od strane kliničara, uključujući i podatke, kao što su visina i težina pacijenta, gdje je to potrebno.</t>
  </si>
  <si>
    <t>Dokumentacija sadrži plan tretmana i sprovođenje plana tretmana za pacijenta.</t>
  </si>
  <si>
    <r>
      <t>Dokumentacija sadrži redovne i blagovremene bilješke o napretku, opservacije i sve izvještaje nakon pregleda (</t>
    </r>
    <r>
      <rPr>
        <i/>
        <sz val="10"/>
        <color indexed="8"/>
        <rFont val="Calibri"/>
        <family val="2"/>
        <charset val="238"/>
      </rPr>
      <t>Decursus morbi</t>
    </r>
    <r>
      <rPr>
        <sz val="10"/>
        <color indexed="8"/>
        <rFont val="Calibri"/>
        <family val="2"/>
        <charset val="238"/>
      </rPr>
      <t>).</t>
    </r>
  </si>
  <si>
    <t>Dokumentacija sadrži detalje o bilo kakvim sudskim nalozima koji se odnose na pacijenta, gdje je to potrebno.</t>
  </si>
  <si>
    <t>Dokumentacija sadrži kratak hronološki pregled obavljenih dijagnostičkih procedura i pretraga.</t>
  </si>
  <si>
    <t>Dokumentacija sadrži kratak hronološki pregled njege pacijenta.</t>
  </si>
  <si>
    <t>Dokumentacija sadrži sve rezultate njege pacijenta.</t>
  </si>
  <si>
    <t>Dokumentacija sadrži podatke o ordiniranim lijekovima i pripravcima krvi, uključujući njihov naziv, dozu, način primjene i učestalost, vrijeme davanja lijeka ili pripravaka krvi.</t>
  </si>
  <si>
    <t>Dokumentaciju o terapiji lijekovima i pripravcima krvi potpisuje onaj ko ih propiše.</t>
  </si>
  <si>
    <t>Dokumentacija sadrži pismene detalje o usmenim uputstvima koja su data i dokumentirane informacije o opcijama koje se odnose na tretman i samonjegu nakon otpusta koji se daju pacijentima i/ili njegovateljima.</t>
  </si>
  <si>
    <t>Postoji sistem upozorenja zdravstvenih profesionalaca na alergije pacijenata.</t>
  </si>
  <si>
    <t>Dokumentacija pacijenata koji se podvrgavaju hirurškim/invazivnim procedurama sadrži njihov validni (pravomoćni) pristanak na predložene / planirane hirurške/invazivne procedure.</t>
  </si>
  <si>
    <t>Dokumentacija pacijenata koji se podvrgavaju hirurškim/invazivnim procedurama sadrži podatke o preoperativnoj dijagnozi ili indikacijama za operativni zahvat/pretragu, koje je postavio liječnik s odgovarajućim kvalifikacijama.</t>
  </si>
  <si>
    <t>Kod pacijenata koji se podvrgavaju hirurškim/invazivnim procedurama, zapisane su informacije prije same procedure u zdravstvenoj dokumentaciji koje potvrđuju da se s pacijentom razgovaralo o uobičajenim komplikacijama i rijetkim komplikacijama koje mogu dovesti do ozbiljnih posljedica.</t>
  </si>
  <si>
    <t>Dokumentacija pacijenata koji se podvrgavaju hirurškim/invazivnim procedurama sadrži operativni/operacijski list, odnosno nalaz.</t>
  </si>
  <si>
    <t>Dokumentacija pacijenata koji se podvrgavaju hirurškim/invazivnim procedurama sadrži podatke o anesteziji.</t>
  </si>
  <si>
    <t>Dokumentacija pacijenta koji se premješta u drugu zdravstvenu ustanovu/jedinicu sadrži datum i razlog premještanja kao i naziv zdravstvene ustanove/jedinice u koju se premješta.</t>
  </si>
  <si>
    <t>Dokumentacija sadrži kopiju bilješki (epikrizu) koje se prave neposredno prije premještaja.</t>
  </si>
  <si>
    <t>Dokumentacija sadrži kopiju otpusnog pisma liječnika koji je vodio pacijenta namijenjenu porodičnom/obiteljskom liječniku, odnosno nadležnom liječniku primarne zdravstvene zaštite.</t>
  </si>
  <si>
    <t>Dokumentacija sadrži uputstva o kontinuiranom liječenju.</t>
  </si>
  <si>
    <t>U slučaju smrti pacijenta, dokumentacija sadrži uzrok smrti (ako je poznat), te datum i vrijeme smrti.</t>
  </si>
  <si>
    <t>Prilikom svakog upisivanja podataka bilježi se datum i vrijeme.</t>
  </si>
  <si>
    <t>Svako upisivanje podataka se potpisuje, a pored upisanih podataka stoji ime i prezime potpisnika štampanim slovima odnosno faksimil za ljekara.</t>
  </si>
  <si>
    <t>Svi unosi i izmjene u dokumentaciji su napisani čitko.</t>
  </si>
  <si>
    <t>Uz sve izmjene ili dodatno upisivanje u dokumentaciju stoji datum, vrijeme, potpis. Izmjene se upisuju tako da se mogu pročitati prvobitni podaci.</t>
  </si>
  <si>
    <t>Dio dokumentacije i upute za pacijenta su pisani jezikom razumljivim pacijentima.</t>
  </si>
  <si>
    <t>Sadržaj dokumentacije se arhivira u skladu s načinom na koji je zdravstvena dokumentacija organizirana i izdijeljena unutar historije bolesti.</t>
  </si>
  <si>
    <t xml:space="preserve">Svo osoblje koje radi sa zdravstvenom dokumentacijom prolazi posebnu obuku i kontinuiranu obuku o povjerljivosti i sigurnosti medicinskih zapisa o pacijentima, a posebno u slučajevima gdje postoji elektronska zdravstvena dokumentacija. </t>
  </si>
  <si>
    <t xml:space="preserve">Dokumentacija u elektronskoj formi je zaštićena lozinkom. </t>
  </si>
  <si>
    <t xml:space="preserve">Postoji sistem arhiviranja papirne dokumentacije. </t>
  </si>
  <si>
    <t>Svi povjerljivi podaci se čuvaju na sigurnom mjestu, u zaključanoj sobi, kabinetu ili zaštićenom kompjuterskom sistemu.</t>
  </si>
  <si>
    <t>Ovlašteno osoblje ima pristup arhiviranoj dokumentaciji tokom cijelog dana.</t>
  </si>
  <si>
    <t xml:space="preserve">Postoji dokumentirana procedura za numerisanje pacijenta. </t>
  </si>
  <si>
    <t xml:space="preserve">Postoji dokumentirana procedura za unos podataka. </t>
  </si>
  <si>
    <t xml:space="preserve">Postoji dokumentirana procedura za zaštitu podataka od gubitka, oštećenja ili korištenja od strane neovlaštenih osoba. </t>
  </si>
  <si>
    <t xml:space="preserve">Postoji dokumentirana procedura kojom se definira ko je ovlašten da dobije pristup pacijentovim podacima, tamo gdje se za identifikaciju pacijenta koristi kodirani identifikator. </t>
  </si>
  <si>
    <t>Rokovi za čuvanje podataka su regulisani zakonon i ustanova ih se pridržava.</t>
  </si>
  <si>
    <t xml:space="preserve">Postoji datirana, dokumentirana procedura koja definira način udovoljavanja zahtjevima pacijenta za pristupom podacima iz dokumentacije. </t>
  </si>
  <si>
    <t>Osoblju su na raspolaganju procedure koje se odnose na zdravstvenu dokumentaciju.</t>
  </si>
  <si>
    <t>Prostor za arhiviranje je dovoljan da zadovolji tekuće potrebe.</t>
  </si>
  <si>
    <t>Aktivna i neaktivna dokumentacija zaštićena je od gubitaka, oštećenja ili pristupa od strane neovlaštenih lica.</t>
  </si>
  <si>
    <t>Arhiva je opremljena protivpožarnim alarmom.</t>
  </si>
  <si>
    <t>Postoji datirana, dokumentirana procedura zbrinjavanja većeg broja bolesnika, povrijeđenih i unesrećenih u slučajevima epidemija, udesa, masovnih nesreća i prirodnih katastrofa.</t>
  </si>
  <si>
    <t>Postoji datirana i dokumentirana procedura zbrinjavanja većeg broja bolesnika i povrijeđenih u ratnim okolnostima.</t>
  </si>
  <si>
    <t>Pacijent je uključen u procjenu.</t>
  </si>
  <si>
    <t xml:space="preserve">Pacijent se uključuje u planiranje svog tretmana. </t>
  </si>
  <si>
    <t>Individualni plan njege pravi se po unaprijed određenom formatu, a pojašnjenja o njemu se daju pacijentu.</t>
  </si>
  <si>
    <t>Individualni plan tretmana pravi se po unaprijed određenom formatu, a pojašnjenja o njemu se daju pacijentu.</t>
  </si>
  <si>
    <t>Pacijenti imaju kopiju svog plana tretmana i njege ili mu imaju pristup.</t>
  </si>
  <si>
    <t xml:space="preserve">Sumnja u sposobnost pacijenta da bude uključen u planiranje svog tretmana i njege se razmatra s pacijentom, i gdje je to potrebno, s porodicom/njegovateljem. </t>
  </si>
  <si>
    <t>Procedura za validan pristanak sadrži proceduru o popunjavanju formulara za pristanak.</t>
  </si>
  <si>
    <t xml:space="preserve">Postoje datirane, dokumentirane procedure za sigurno čuvanje predmeta u vlasništvu pacijenta dok im se pruža njega ili tretman u zdravstvenoj ustanovi. </t>
  </si>
  <si>
    <t>Lijekovi koji su propisani za samostalno uzimanje od strane pacijenata imaju potpuna uputstva i upozorenja iz registra lijekova.</t>
  </si>
  <si>
    <t>Procjenu, planiranje i sprovođenje plana tretmana i njege pregleda multidisciplinarni tim u dogovorenim vremenskim intervalima.</t>
  </si>
  <si>
    <t>Kada je to u interesu pacijenta, osoba koja se brine o pacijentu učestvuje u njegovoj procjeni te planiranju njegovog tretmana i njege.</t>
  </si>
  <si>
    <t>Planiranje otpusta odvija se u dogovoru s pacijentom i njegovateljima.</t>
  </si>
  <si>
    <t>Planiranje napuštanja jedinice / otpusta iz zdravstvene ustanove koordinira se s drugim ustanovama koje sudjeluju u kontinuiranom tretmanu i njezi pacijenta.</t>
  </si>
  <si>
    <t>Kontrolna otpusna lista sadrži prostor za upisivanje podatka da je pacijentu (ili, gdje je to primjenjivo, njegovatelju) uručena kopija otpusnog pisma.</t>
  </si>
  <si>
    <t>Dokumentacija sadrži plan njege i sprovođenje plana njege za pacijenta.</t>
  </si>
  <si>
    <t>Dokumentacija sadrži sve rezultate dijagnostičkih procedura i pretraga.</t>
  </si>
  <si>
    <t>Korištenje simbola i skraćenica u medicinskoj dokumentaciji bi trebalo biti svedeno na minimum i u skladu s lokalnim vodiljama.</t>
  </si>
  <si>
    <t>Dokumentacija ne sadrži uvredljive komentare o pacijentima.</t>
  </si>
  <si>
    <t>Zdravstvenom dokumentacijom upravlja kvalificirana osoba.</t>
  </si>
  <si>
    <t>Postoji komisija/povjerenstvo za zdravstvenu dokumentaciju, odnosno neka druga ekvivalentna komisija/povjerenstvo.</t>
  </si>
  <si>
    <t>Vrši se redovna periodična provjera kvaliteta sadržaja, tačnosti i čitkosti kliničke dokumentacije - audit.</t>
  </si>
  <si>
    <t>Kod elektronske dokumentacije, postoji kontrola kojom su korisnici Sistema ograničeni na specifične funkcije, a što je definirano od strane osobe zadužene za upravljanje sistemom medicinske dokumentacije.</t>
  </si>
  <si>
    <t>Važan dio sistema elektronske dokumentacije jesu testiranja u svrhu provjere kvaliteta zdravstvene dokumentacije pacijenta, a koja se odnose na bilježenje svih dodavanja, brisanja i gledanja pojedinačnih zdravstvenih dokumentacija.</t>
  </si>
  <si>
    <t>Postoji standardizirani fascikl za dokumentaciju u kojem su podaci sigurni, omogućeno je umetanje dodataka i jasno je označeno mjesto svakog dijela dokumentacije.</t>
  </si>
  <si>
    <t>Postoji dokumentirana procedura za kopiranje zdravstvene dokumentacije na medij podesan za arhiviranje.</t>
  </si>
  <si>
    <t xml:space="preserve">Postoje dokumentirane procedure o kompiliranju i spajanju duplicirane zdravstvene dokumentacije. </t>
  </si>
  <si>
    <t xml:space="preserve">Postoji dokumentirana procedura za prenos zdravstvene dokumentacije unutar zdravstvene ustanove/jedinice kao i prenos zdravstvene dokumentacije putem pošte (unutrašnje i vanjske). </t>
  </si>
  <si>
    <t>Postoji dokumentirana procedura za provjeru tačnosti podataka unešenih u elektronski sistem zdravstvene dokumentacije.</t>
  </si>
  <si>
    <t>Lokacija za dokumentaciju omogućava brzo uzimanje i distribuiranje podataka.</t>
  </si>
  <si>
    <t>3.2.1 C</t>
  </si>
  <si>
    <t>3.2.2 C</t>
  </si>
  <si>
    <t>3.2.3 C</t>
  </si>
  <si>
    <t>3.2.4 C</t>
  </si>
  <si>
    <t>3.2.5 C</t>
  </si>
  <si>
    <t>3.2.6 C</t>
  </si>
  <si>
    <t>3.2.7 C</t>
  </si>
  <si>
    <t>3.2.8 C</t>
  </si>
  <si>
    <t>3.2.9 C</t>
  </si>
  <si>
    <t>3.2.10 C</t>
  </si>
  <si>
    <t>3.2.11 C</t>
  </si>
  <si>
    <t>3.2.12 C</t>
  </si>
  <si>
    <t>3.2.13 C</t>
  </si>
  <si>
    <t>3.2.14 C</t>
  </si>
  <si>
    <t>3.2.15 A</t>
  </si>
  <si>
    <t>3.2.16 A</t>
  </si>
  <si>
    <t>3.2.17 C</t>
  </si>
  <si>
    <t>3.2.18 C</t>
  </si>
  <si>
    <t>4.1.1 C</t>
  </si>
  <si>
    <t>4.1.2 C</t>
  </si>
  <si>
    <t>4.1.3 C</t>
  </si>
  <si>
    <t>4.1.4 C</t>
  </si>
  <si>
    <t>4.1.5 C</t>
  </si>
  <si>
    <t>4.1.6 C</t>
  </si>
  <si>
    <t>4.1.7 C</t>
  </si>
  <si>
    <t>4.1.8 C</t>
  </si>
  <si>
    <t>4.1.9 C</t>
  </si>
  <si>
    <t>4.1.10 C</t>
  </si>
  <si>
    <t>4.1.11 C</t>
  </si>
  <si>
    <t>4.1.12 C</t>
  </si>
  <si>
    <t>4.1.13 C</t>
  </si>
  <si>
    <t>4.1.14 C</t>
  </si>
  <si>
    <t>4.1.15 C</t>
  </si>
  <si>
    <t>4.1.16 C</t>
  </si>
  <si>
    <t>4.1.17 C</t>
  </si>
  <si>
    <t>4.1.18 C</t>
  </si>
  <si>
    <t>4.1.19 C</t>
  </si>
  <si>
    <t>4.1.20 C</t>
  </si>
  <si>
    <t>4.1.21 C</t>
  </si>
  <si>
    <t>4.1.22 C</t>
  </si>
  <si>
    <t>4.1.23 C</t>
  </si>
  <si>
    <t>4.1.24 A</t>
  </si>
  <si>
    <t>4.1.25 A</t>
  </si>
  <si>
    <t>Ukupno 25 kriterija za ocjenu (27poena)</t>
  </si>
  <si>
    <t>Certifikacijski kriteriji (23 poena)</t>
  </si>
  <si>
    <t>Ukupno 37 kriterija za ocjenu (48 poena)</t>
  </si>
  <si>
    <t>Certifikacijski kriteriji (26 poena)</t>
  </si>
  <si>
    <t>Akreditacijski kriteriji (22 poena)</t>
  </si>
  <si>
    <t>4.2.1 C</t>
  </si>
  <si>
    <t>4.2.2 C</t>
  </si>
  <si>
    <t>4.2.3 A</t>
  </si>
  <si>
    <t>4.2.4 C</t>
  </si>
  <si>
    <t>4.2.5 C</t>
  </si>
  <si>
    <t>4.2.6 C</t>
  </si>
  <si>
    <t>4.2.7 C</t>
  </si>
  <si>
    <t>4.2.8 C</t>
  </si>
  <si>
    <t>4.2.9 C</t>
  </si>
  <si>
    <t>4.2.10 C</t>
  </si>
  <si>
    <t>4.2.11 A</t>
  </si>
  <si>
    <t>4.2.12 C</t>
  </si>
  <si>
    <t>4.2.13 C</t>
  </si>
  <si>
    <t>4.2.14 A</t>
  </si>
  <si>
    <t>4.2.15 A</t>
  </si>
  <si>
    <t>4.2.16 A</t>
  </si>
  <si>
    <t>4.2.17 A</t>
  </si>
  <si>
    <t>4.2.18 C</t>
  </si>
  <si>
    <t>4.2.19 C</t>
  </si>
  <si>
    <t>4.2.20 C</t>
  </si>
  <si>
    <t>4.2.21 A</t>
  </si>
  <si>
    <t>4.2.22 C</t>
  </si>
  <si>
    <t>4.2.23 C</t>
  </si>
  <si>
    <t>4.2.24 C</t>
  </si>
  <si>
    <t>4.2.25 C</t>
  </si>
  <si>
    <t>4.2.26 C</t>
  </si>
  <si>
    <t>4.2.27 C</t>
  </si>
  <si>
    <t>4.2.28 C</t>
  </si>
  <si>
    <t>4.2.29 C</t>
  </si>
  <si>
    <t>4.2.30 C</t>
  </si>
  <si>
    <t>4.2.31 A</t>
  </si>
  <si>
    <t>4.2.32 C</t>
  </si>
  <si>
    <t>4.2.33 C</t>
  </si>
  <si>
    <t>4.2.34 A</t>
  </si>
  <si>
    <t>4.2.35 C</t>
  </si>
  <si>
    <t>4.2.36 A</t>
  </si>
  <si>
    <t>4.2.37 A</t>
  </si>
  <si>
    <t>4.3.1 C</t>
  </si>
  <si>
    <t>4.3.2 C</t>
  </si>
  <si>
    <t>4.3.3 C</t>
  </si>
  <si>
    <t>4.3.4 C</t>
  </si>
  <si>
    <t>4.3.5 C</t>
  </si>
  <si>
    <t>4.3.6 C</t>
  </si>
  <si>
    <t>4.3.7 C</t>
  </si>
  <si>
    <t>4.3.8 C</t>
  </si>
  <si>
    <t>4.3.9 A</t>
  </si>
  <si>
    <t>4.3.10 A</t>
  </si>
  <si>
    <t>4.3.11 C</t>
  </si>
  <si>
    <t>4.3.12 C</t>
  </si>
  <si>
    <t>4.3.13 A</t>
  </si>
  <si>
    <t>4.3.14 C</t>
  </si>
  <si>
    <t>4.3.15 C</t>
  </si>
  <si>
    <t>4.3.16 C</t>
  </si>
  <si>
    <t>4.3.17 C</t>
  </si>
  <si>
    <t>4.3.18 C</t>
  </si>
  <si>
    <t>4.3.19 C</t>
  </si>
  <si>
    <t>4.3.20 C</t>
  </si>
  <si>
    <t>Ukupno 20 kriterija za ocjenu (23 poena)</t>
  </si>
  <si>
    <t>Ukupno 71 kriterija za ocjenu (86 poena)</t>
  </si>
  <si>
    <t>Certifikacijski kriteriji (56 poena)</t>
  </si>
  <si>
    <t>Akreditacijski kriteriji (30 poena)</t>
  </si>
  <si>
    <t>4.4.1 C</t>
  </si>
  <si>
    <t>4.4.2 C</t>
  </si>
  <si>
    <t>4.4.3 C</t>
  </si>
  <si>
    <t>4.4.4 C</t>
  </si>
  <si>
    <t>4.4.5 C</t>
  </si>
  <si>
    <t>4.4.6 C</t>
  </si>
  <si>
    <t>4.4.7 C</t>
  </si>
  <si>
    <t>4.4.8 C</t>
  </si>
  <si>
    <t>4.4.9 C</t>
  </si>
  <si>
    <t>4.4.10 C</t>
  </si>
  <si>
    <t>4.4.11 C</t>
  </si>
  <si>
    <t>4.4.12 C</t>
  </si>
  <si>
    <t>4.4.13 C</t>
  </si>
  <si>
    <t>4.4.14 C</t>
  </si>
  <si>
    <t>4.4.15 C</t>
  </si>
  <si>
    <t>4.4.16 A</t>
  </si>
  <si>
    <t>4.4.17 C</t>
  </si>
  <si>
    <t>4.4.18 C</t>
  </si>
  <si>
    <t>4.4.19 C</t>
  </si>
  <si>
    <t>4.4.20 C</t>
  </si>
  <si>
    <t>4.4.21 C</t>
  </si>
  <si>
    <t>4.4.22 A</t>
  </si>
  <si>
    <t>4.4.23 C</t>
  </si>
  <si>
    <t>4.4.24 C</t>
  </si>
  <si>
    <t>4.4.25 C</t>
  </si>
  <si>
    <t>4.4.26 C</t>
  </si>
  <si>
    <t>4.4.27 C</t>
  </si>
  <si>
    <t>4.4.28 C</t>
  </si>
  <si>
    <t>4.4.29 C</t>
  </si>
  <si>
    <t>4.4.30 C</t>
  </si>
  <si>
    <t>4.4.31 C</t>
  </si>
  <si>
    <t>4.4.32 C</t>
  </si>
  <si>
    <t>4.4.33 C</t>
  </si>
  <si>
    <t>4.4.34 C</t>
  </si>
  <si>
    <t>4.4.35 C</t>
  </si>
  <si>
    <t>4.4.36 C</t>
  </si>
  <si>
    <t>4.4.37 C</t>
  </si>
  <si>
    <t>4.4.38 C</t>
  </si>
  <si>
    <t>4.4.39 C</t>
  </si>
  <si>
    <t>4.4.40 C</t>
  </si>
  <si>
    <t>4.4.41 C</t>
  </si>
  <si>
    <t>4.4.42 A</t>
  </si>
  <si>
    <t>4.4.43 A</t>
  </si>
  <si>
    <t>4.4.44 C</t>
  </si>
  <si>
    <t>4.4.45 C</t>
  </si>
  <si>
    <t>4.4.46 A</t>
  </si>
  <si>
    <t>4.4.47 A</t>
  </si>
  <si>
    <t>4.4.48 A</t>
  </si>
  <si>
    <t>4.4.49 C</t>
  </si>
  <si>
    <t>4.4.50 C</t>
  </si>
  <si>
    <t>4.4.51 A</t>
  </si>
  <si>
    <t>4.4.52 A</t>
  </si>
  <si>
    <t>4.4.53 C</t>
  </si>
  <si>
    <t>4.4.54 A</t>
  </si>
  <si>
    <t>4.4.55 C</t>
  </si>
  <si>
    <t>4.4.56 C</t>
  </si>
  <si>
    <t>4.4.57 C</t>
  </si>
  <si>
    <t>4.4.58 C</t>
  </si>
  <si>
    <t>4.4.59 C</t>
  </si>
  <si>
    <t>4.4.60 C</t>
  </si>
  <si>
    <t>4.4.61 C</t>
  </si>
  <si>
    <t>4.4.62 A</t>
  </si>
  <si>
    <t>4.4.63 A</t>
  </si>
  <si>
    <t>4.4.64 A</t>
  </si>
  <si>
    <t>4.4.65 C</t>
  </si>
  <si>
    <t>4.4.66 A</t>
  </si>
  <si>
    <t>4.4.67 C</t>
  </si>
  <si>
    <t>4.4.68 A</t>
  </si>
  <si>
    <t>4.4.69 C</t>
  </si>
  <si>
    <t>4.4.70 C</t>
  </si>
  <si>
    <t>4.4.71 C</t>
  </si>
  <si>
    <t>Ukupno153 kriterija za ocjenu (184 poena)</t>
  </si>
  <si>
    <t>Certifikacijski kriteriji (122 poena)</t>
  </si>
  <si>
    <t>Akreditacijski kriteriji (62 poena)</t>
  </si>
  <si>
    <t>V Poglavlje: UPRAVLJANJE ORGANIZACIONOM JEDINICOM (5.1. – 5.5.)</t>
  </si>
  <si>
    <t>STANDARD 5.1: ORGANIZACIONA JEDINICA</t>
  </si>
  <si>
    <t>Postoji plan rada organizacione jedinice, napisan za svaku finansijsku godinu i u skladu s poslovnim planom zdravstvene ustanove.</t>
  </si>
  <si>
    <t>Plan organizacione jedinice sadrži pregled dosadašnjeg rada organizacione jedinice i uključuje sve planove za razvoj.</t>
  </si>
  <si>
    <t>Plan organizacione jedinice obuhvata plan obuke i razvoja u skladu s potrebama osoblja.</t>
  </si>
  <si>
    <t>Plan organizacione jedinice obuhvata dokumentirane ciljeve poboljšanje kvaliteta.</t>
  </si>
  <si>
    <t>Vrši se praćenje napretka u odnosu na ciljeve definirane planom.</t>
  </si>
  <si>
    <t>STANDARD 5.2: UPRAVLJANJE ORGANIZACIONOM JEDINICOM</t>
  </si>
  <si>
    <t>Postoji datirana organizacijska shema postojeće strukture organizacione jedinice.</t>
  </si>
  <si>
    <t>Šef organizacione jedinice je odgovoran za sveukupni menadžment osoblja u organizacionoj jedinici.</t>
  </si>
  <si>
    <t>Šef organizacione jedinice je odgovoran za razvoj i implementaciju operativnih politika, planova i procedura za postizanje ciljeva organizacione jedinice.</t>
  </si>
  <si>
    <t>Šef organizacione jedinice je odgovoran osigurati da profesionalci u organizacionoj jedinici rade u skladu s objavljenim kodeksom profesionalne prakse koji je u skladu s njihovom profesionalnom ulogom.</t>
  </si>
  <si>
    <t>Šef organizacione jedinice sudjeluje u izradi i praćenju finansijskog plana organizacione jedinice.</t>
  </si>
  <si>
    <t>Šef organizacione jedinice pravi plan razvoja i obuke osoblja kao sastavni dio plana organizacione jedinice.</t>
  </si>
  <si>
    <t>Definirani su načini prema proceduri kako se određuje zamjenik odnosno preuzima odgovornost za organizacionu jedinicu u slučaju kada je šef/menadžer odsutan.</t>
  </si>
  <si>
    <t>Sve osoblje privremeno zaposleno u organizacionoj jedinici mora biti kvalificirano i registrirano u skladu s pozicijom na koju je imenovano.</t>
  </si>
  <si>
    <t xml:space="preserve">Sve osoblje ima ažuriran, dokumentiran opis posla/profila uloge ili sličan opis u kojem su definirani uloga i istaknute glavne odgovornosti i aktivnosti. </t>
  </si>
  <si>
    <t>Pružanje usluga obuhvata i usluge izvan radnog vremena i hitne usluge, gdje se to zahtijeva.</t>
  </si>
  <si>
    <t>Ažuriran spisak dežurstva i spisak pripravnosti dostupni su osoblju i nalaze se na mjestu određenom za to.</t>
  </si>
  <si>
    <t>Šef/menadžer organizacione jedinice ima pristup dokumentaciji o osoblju i statističkim podacima o radnom vremenu, neodobrenom odsustvu, bolovanju i zamjenama drugim osobljem, koji se prate u odnosu na postavljene ciljeve.</t>
  </si>
  <si>
    <t>Dokumentacija o osoblju je povjerljiva, a dostupnost podataka definira se dokumentiranom procedurom.</t>
  </si>
  <si>
    <t>Kvalificirano osoblje nadzire rad svog nekvalificiranog osoblja/studenata koji rade s pacijentima/korisnicima.</t>
  </si>
  <si>
    <t>Dokumentirani su sastav i odgovornosti pojedinaca u timu i radni dogovori članova tima.</t>
  </si>
  <si>
    <t>Sastanci tima održavaju se u određenim redovnim intervalima.</t>
  </si>
  <si>
    <t>Zapisnici sa sastanaka dostupni su članovima tima, bez obzira da li su prisustvovali sastanku.</t>
  </si>
  <si>
    <t xml:space="preserve">Komunikacije između članova tima, osim na sastancima, omogućene su i na druge načine. </t>
  </si>
  <si>
    <t>Postoje operativne procedure specifične za rad organizacione jedinice.</t>
  </si>
  <si>
    <t>Operativne politike uvijek su dostupne u prostorijama organizacione jedinice.</t>
  </si>
  <si>
    <t>Postoji sistem za informiranje osoblja o promjenama politika i procedura.</t>
  </si>
  <si>
    <t>Objavljeni etički kodeksi ili dokumentirana profesionalna praksa za zdravstvene radnike dostupni su osoblju unutar svake relevantne zdravstvene profesije.</t>
  </si>
  <si>
    <t xml:space="preserve">Postoji datirana, dokumentirana procedura o suradnji i koordinaciji organizacione jedinice s drugim organizacionim jedinicama. </t>
  </si>
  <si>
    <t>Postoji datirana, dokumentirana procedura za prenošenje informacija o pacijentu/korisniku vanjskim organizacionim jednicama/agencijama.</t>
  </si>
  <si>
    <t>Rezultati procjene rizika se dokumentiraju.</t>
  </si>
  <si>
    <t>STANDARD 5.3: RAZVOJ I EDUKACIJA OSOBLJA</t>
  </si>
  <si>
    <t xml:space="preserve">Sve imenovano osoblje završilo je program profesionalne orijentacije i uvođenja u rad, koji je specifičan za organizacionu jedinicu. </t>
  </si>
  <si>
    <t>Program uvođenja u rad organizacione jedinice obuhvata ciljeve koji su specifični za organizacionu jedinicu.</t>
  </si>
  <si>
    <t>Program uvođenja osoblja u rad organizacione jedinice priprema osoblje za njihove specifične uloge i odgovornosti.</t>
  </si>
  <si>
    <t>Program uvođenja u rad organizacione jedinice jasno navodi politike i procedure zdravstvene ustanove i organizacione jedinice s kojima svaki određeni radnik mora biti upoznat.</t>
  </si>
  <si>
    <t>Program uvođenja u rad organizacione jedinice sadrži objašnjenja procedura koje se sprovode u hitnim slučajevima, kao što su požar, kolabiranje pacijenta, kvar na glavnoj opremi te ostalih potrebnih procedura.</t>
  </si>
  <si>
    <t>Sve osoblje koje radi s pacijentima prošlo je obuku o tehnikama reanimacije. Obuka se obnavlja jednom godišnje, a unutar pet godina svi je moraju završiti.</t>
  </si>
  <si>
    <t>Sve osoblje uključeno u nošenje, premještanje i rukovanje s pacijentima, opremom i drugim teškim predmetima, prošlo je odgovarajuću obuku. Obuka se obnavlja jednom godišnje, a unutar pet godina svi je moraju završiti.</t>
  </si>
  <si>
    <t>Sve osoblje pohađa dodatnu obuku o pitanjima koja se odnose na zdravlje i sigurnost i koja su važna za njihov rad.</t>
  </si>
  <si>
    <t>Sve osoblje pohađa protivpožarnu obuku u skladu sa Zakonom o zaštiti od požara.</t>
  </si>
  <si>
    <t>Sve osoblje koje koristi opremu pohađa obuku o sigurnom korištenju opreme.</t>
  </si>
  <si>
    <t>Osoblje je obučeno o razvoju, implementaciji i pregledu aktivnosti na kvalitetu.</t>
  </si>
  <si>
    <t>Osoblje pohađa obuku o vještinama komunikacije i odnosa s pacijentima/korisnicima.</t>
  </si>
  <si>
    <t>Osoblje pohađa obuku o drugim oblastima koje su važne za organizacionu jedinicu, uključujući i ažuriranje politika i procedura, te poduzimanje aktivnosti kao rezultat provjere kvaliteta.</t>
  </si>
  <si>
    <t>Kontinuirana edukacija i profesionalni razvoj su u skladu s propisima.</t>
  </si>
  <si>
    <t>Programi obuke i uvođenja u rad osoblja uključuju i planiranje i provođenje otpusta pacijenata.</t>
  </si>
  <si>
    <t>Nova literatura, priručnici, brošure, časopisi i zakonska uputstva, kodeksi ponašanja i relevantni udžbenici stoje na raspolaganju osoblju organizacione jedinice.</t>
  </si>
  <si>
    <t>Evidencija o prisustvovanju konferencijama, seminarima i sastancima čuva se i pregleda jednom godišnje.</t>
  </si>
  <si>
    <t>STANDARD 5.4: PRUŽANJE USLUGA</t>
  </si>
  <si>
    <t>Organizaciona jedinica poduzima procjenu kliničkog rizika u vezi s pruženim tretmanom pacijentima za proteklih dvanaest mjeseci. Rezultati ocjene rizika se evidentiraju.</t>
  </si>
  <si>
    <t>Najmanje jedan član osoblja organizacione jedinice je prošao obuku za poduzimanje procjene kliničkog rizika.</t>
  </si>
  <si>
    <t xml:space="preserve">Izvještava se o svim nepovoljnim događajima putem formulara za izvještavanje o kliničkim nepovoljnim događajima. </t>
  </si>
  <si>
    <t>Svo osoblje u organizacionoj jedinici poznaje kliničke vodilje i puteve zaštite pacijenta.</t>
  </si>
  <si>
    <t>Osoblje raspolaže svim sredstvima s ciljem pridržavanja kliničkih vodilja i puteva zaštite.</t>
  </si>
  <si>
    <t>Kliničke vodilje i putevi zaštite obuhvataju faze procjene pacijenta i hitne zaštite.</t>
  </si>
  <si>
    <t>Kliničke vodilje i putevi zaštite obuhvataju dugoročni tretman i rehabilitaciju pacijenta za vrijeme boravka u zdravstvenoj ustanovi.</t>
  </si>
  <si>
    <t>Kliničke vodilje i putevi zaštite su napisani jasnim i razumljivim jezikom.</t>
  </si>
  <si>
    <t>Kliničke vodilje i putevi zaštite sadrže uputstva o kliničkim opcijama tretmana pacijenta, a koja kliničari trebaju slijediti.</t>
  </si>
  <si>
    <t>Kliničke vodilje i putevi zaštite sadrže kriterije za izbor različitih opcija tretmana i njege pacijenata na osnovu faktora rizika.</t>
  </si>
  <si>
    <t>Kliničke vodilje i putevi zaštite sadrže uputstva koja se tiču terapije lijekovima i pripravcima krvi s uputstvom/smjernicama za upotrebu.</t>
  </si>
  <si>
    <t>Kliničke vodilje i putevi zaštite definiraju odgovornosti različitih članova tima za administrativne aspekte tretmana.</t>
  </si>
  <si>
    <t>Svaka osoba koja je uključena u puteve zaštite stavlja svoj potpis i ime upisano štampanim slovima te poziciju na najmanje jednom mjestu u dokumentaciji koja se odnosi na put zaštite pacijenta, a na svim drugim mjestima u dokumentaciji stavlja svoje inicijale (paraf).</t>
  </si>
  <si>
    <t>Osoblje je kompetentno da preuzme svoj dio puta zaštite pacijenta.</t>
  </si>
  <si>
    <t>Zdravstvena ustanova/jedinica vrši kontinuiranu provjeru provođenja dokumentiranih procedura za ocjenu i tretman pacijenta.</t>
  </si>
  <si>
    <t>STANDARD 5.5: RAZVOJ ORGANIZACIONIH JEDINICA</t>
  </si>
  <si>
    <t>Oznake unutar i izvan prostorija organizacione jedinice postavljene su na vidnim mjestima i napisane jezikom razumljivim za pacijente.</t>
  </si>
  <si>
    <t>Prilaz organizacionoj jedinici je prilagođen i osobama s invaliditetom i to na svim mjestima koje pacijenti posjećuju.</t>
  </si>
  <si>
    <t>Ambijent i prostorije za pacijente i korisnike omogućuju vizuelnu i zvučnu privatnost.</t>
  </si>
  <si>
    <t>Prostorije za pacijente uključuju i sobe za povjerljive konsultacije.</t>
  </si>
  <si>
    <t>U dijelovima organizacione jedinice gdje se vrše pregledi/ tretmani/ konsultacije, ambijent i prostorije zadovoljavaju potrebe pacijenata s oštećenjima čula/osjetila.</t>
  </si>
  <si>
    <t>Prostor za pregled/tretman/konsultacije djece, okruženje mora zadovoljavati potrebe djece.</t>
  </si>
  <si>
    <t>U organizacionim jedinicama gdje borave pacijenti, postoji garnitura za sjedenje prilagođena broju i vrsti pacijenata i posjetilaca koji koriste usluge.</t>
  </si>
  <si>
    <t>U organizacionim jedinicama koje pružaju polikliničku zaštitu, postoje prostorije za toalet i obavljanje lične higijene pacijenata, koje su im na raspolaganju.</t>
  </si>
  <si>
    <t>U zdravstvenoj ustanovi postoji posebna prostorija za umrle koja omogućava najbližim srodnicima zvučnu i vizuelnu privatnost.</t>
  </si>
  <si>
    <t>Tamo gdje pacijenti moraju ići na više spratove/katove do različitih organizacionih jedinicâ, postoje liftovi za njih.</t>
  </si>
  <si>
    <t>Sobe za presvlačenje pacijenata omogućuju pacijentu privatnost i dostojanstvo.</t>
  </si>
  <si>
    <t>Stacionarne organizacione jedinice imaju odvojene sobe za žene i za muškarce.</t>
  </si>
  <si>
    <t>Hospitalizirani pacijenti oba spola imaju pristupe odvojenim toaletima.</t>
  </si>
  <si>
    <t>Prostorije koje se koriste za dnevni boravak ili ručavanje pacijenata koji duže leže su u skladu s profilom organizacione jedinice.</t>
  </si>
  <si>
    <t>Postoji soba za odmor osoblja.</t>
  </si>
  <si>
    <t>Postoje sanitarne prostorije i prostorije za presvlačenje osoblja.</t>
  </si>
  <si>
    <t>Oglasne ploče su postavljene na vidno mjesto, uredne su i sadrže aktuelne informacije.</t>
  </si>
  <si>
    <t>Osoblju su na raspolaganju materijal i oprema, potrebni za izvršavanje njihovih dužnosti.</t>
  </si>
  <si>
    <t>Skladišni prostor zadovoljava potrebe procesa rada i obezbjeđuje odgovarajući smještaj materijala i opreme, a osobito onih koji zahtijevaju posebne uslove (lijekovi, pripravci krvi, eksplozivne materije i sl.).</t>
  </si>
  <si>
    <t>Predmeti koji su osjetljivi na toplotu i/ili svjetlost skladište se pod optimalnim uslovima, u prostoru koji je pod kontrolom.</t>
  </si>
  <si>
    <t>Svi artikli na skladištu organizacione jedinice se rotiraju, da bi se iskoristili prije isteka roka trajanja i bili u optimalnom stanju prilikom upotrebe.</t>
  </si>
  <si>
    <t>U ambulantama unutar ustanove i organizacionim jedinicama lijekovi se čuvaju pod uslovima koji obezbjeđuju efikasnu zaštitu od nepovoljnih vanjskih uticaja i pristupa neovlaštenim osobama.</t>
  </si>
  <si>
    <t>Postoji sistem za redovno kalibriranje mjerne opreme bilo koje vrste.</t>
  </si>
  <si>
    <t>Hodnici i vrata nemaju prepreke koje sprečavaju kretanje.</t>
  </si>
  <si>
    <t>Vrata za izlaz u slučaju požara se drže zatvorena ali ne zaključana.</t>
  </si>
  <si>
    <t>Materijalima za prvu pomoć se lako pristupa.</t>
  </si>
  <si>
    <t>Specijaliziranu opremu koristi samo osoblje koje je obučeno i kompetentno za rad s ovom vrstom opreme.</t>
  </si>
  <si>
    <t xml:space="preserve">Oprema za podizanje, transport i rukovanje održava se prema uputstvima proizvođača. </t>
  </si>
  <si>
    <t>Sva oprema u organizacionoj jedinici je postavljena, provjerena, servisirana i atestirana u skladu s uputstvima proizvođača, dok je oprema koja spada pod mjerila iz zakonskog mjeriteljstva BiH verifikovana.</t>
  </si>
  <si>
    <t>Postoji planirani program preventivnog održavanja, zakonske verifikacije i zamjene opreme u organizacionoj jedinici.</t>
  </si>
  <si>
    <t>Vodi se evidencija o održavanju, verifikaciji i servisiranju opreme.</t>
  </si>
  <si>
    <t xml:space="preserve">Postoje datirane, dokumentirane procedure za utvrđivanje i izvještavanje o kvarovima na opremi. </t>
  </si>
  <si>
    <t>Sve osoblje u organizacionoj jedinici ima mogućnost da bude uključeno u izradu plana rada.</t>
  </si>
  <si>
    <t>Plan organizacione jedinice obuhvata mjerljive ciljeve koji su usklađeni s ciljevima zdravstvene ustanove.</t>
  </si>
  <si>
    <t>Plan organizacione jedinice je u skladu s drugim planovima koji se odnose na tu organizacionu jedinicu, a koji se prave unutar zdravstvene ustanove.</t>
  </si>
  <si>
    <t>Povratne informacije i primjedbe od strane pacijenata/korisnika, njegovatelja i drugih aktera koriste se kao informacije za izradu plana organizacione jedinice.</t>
  </si>
  <si>
    <t>Osoblje poznaje koje su odgovornosti šefova organizacionih jedinica, voditelja timova i njihove odgovornosti za sveukupno izvršenje i učinkovitost.</t>
  </si>
  <si>
    <t>Šef organizacione jedinice je odgovoran osigurati praćenje i evaluaciju kvaliteta usluga koje se pružaju kroz implementaciju ciljeva poboljšanja kvaliteta.</t>
  </si>
  <si>
    <t>Šef organizacione jedinice osigurava pregled izvršenja za sve osoblje u organizacionoj jedinici.</t>
  </si>
  <si>
    <t>Odgovornosti šefa organizacione jedinice obuhvataju njegovo uključivanje u obuku i razvoj osoblja kao trenera i mentora.</t>
  </si>
  <si>
    <t>Pregled opisa posla/profila uloge vrši se jednom godišnje kao dio procesa pregleda izvršenja.</t>
  </si>
  <si>
    <t>Da bi se ocijenile potrebe za kvalificiranom radnom snagom, koja je neophodna za efikasan rad organizacione jedinice, potreban broj utvrđuje se pregledom mješavine vještina. Pregled se vrši u utvrđenim intervalima, a uvijek kada se izvrše promjene u organizacionoj jedinici.</t>
  </si>
  <si>
    <t>Potrebe za radnom snagom uključuju bilo koji dodatni angažman u zdravstvenoj ustanovi i van zdravstvene ustanove.</t>
  </si>
  <si>
    <t>Učestalost, mjesto, vremenski raspored i trajanje sastanaka dogovaraju članovi tima, a sastanci se održavaju tako da odraze željene opcije.</t>
  </si>
  <si>
    <t>Svi članovi tima obavještavaju se o datumu održavanja sastanka tima.</t>
  </si>
  <si>
    <t>Svi članovi tima aktivno se potiču da postave pitanja za diskusiju.</t>
  </si>
  <si>
    <t>Pripremljeni i prethodno dostavljeni dnevni red za sastanke olakšava doprinos članova tima otvorenoj diskusiji i odlučivanju.</t>
  </si>
  <si>
    <t>Osoblje koje je odgovorno za pružanje usluga uključeno je u razvoj dogovora na nivou organizacione jedinice.</t>
  </si>
  <si>
    <t>Postoji lokalni sistem za praćenje dogovora na nivou organizacione jedinice koji je dostupan drugim organizacionim jedinicama i korisnicima usluga.</t>
  </si>
  <si>
    <t>Na nivou svake organizacione jedinice vrši se procjena rizika u skladu s organizacijskom strategijom o upravljanju rizikom.</t>
  </si>
  <si>
    <t>Implementirane su preventivne i zaštitne mjere na osnovu rezultata procjene rizika.</t>
  </si>
  <si>
    <t>Zdravstvena i sigurnosna procjena obavlja se na planirani i sistematičan način.</t>
  </si>
  <si>
    <t>Procjena rizika od opasnih hemikalija vrši se za sve potencijalno opasne materije koje se koriste u organizacionoj jedinici.</t>
  </si>
  <si>
    <t>Postoje posebne dokumentirane procedure za uvođenje u rad organizacione jedinice stalnih radnika, privremenog osoblja, osoblja na zamjeni, osoblja pod ugovorom o djelu, pripravnika, učenika i studenata na praksi i volontera.</t>
  </si>
  <si>
    <t>Program uvođenja u rad organizacione jedinice sadrži objašnjenja metoda koje se primjenjuju za ocjenu izvršenja tog člana osoblja te metoda za ocjenu izvršenja organizacione jedinice.</t>
  </si>
  <si>
    <t>Organiziranje lokalne profesionalne orijentacije i programa uvođenja u rad organizacione jedinice pregledaju se jednom godišnje zajedno s osobljem organizacione jedinice.</t>
  </si>
  <si>
    <t>Svaki radnik ima dokumentiran godišnji plan ličnog/osobnog razvoja. Po jedan primjerak plana zadržavaju radnik i šef/menadžer organizacione jedinice.</t>
  </si>
  <si>
    <t>Svi prijedlozi o novim operativnim elementima (kao što su nova usluga, nova oprema ili novi tehnički sistemi) uključuju i procjenu potreba za obukom koja se na njih odnosi, kao i plan zadovoljenja tih potreba.</t>
  </si>
  <si>
    <t>Vodi se evidencija o obuci o svim edukacijskim i profesionalnim aktivnostima za svakog člana osoblja.</t>
  </si>
  <si>
    <t>Materijal za obuku koji koristi organizaciona jedinica se ažurira u skladu s tekućom praksom, evaluira poslije svakog kursa obuke i modificira po potrebi.</t>
  </si>
  <si>
    <t>Kontinuirana edukacija i dodatna obuka o novim vještinama za zdravstvene profesionalce u skladu su s planovima obuke i razvoja i relevantni su za klinički rad i procedure koje se poduzimaju.</t>
  </si>
  <si>
    <t>Osoblje evidentira i ažurira pohađanje obuke (izrađuje dokument o ličnom/osobnom profesionalnom profilu).</t>
  </si>
  <si>
    <t xml:space="preserve">Kliničke vodilje obuhvataju raspon uobičajenih odstupanja od puteva zaštite. </t>
  </si>
  <si>
    <t>Organizacione jedinice imaju jednu mirnu prostoriju, koju koriste ožalošćena/uznemirena rodbina i prijatelji.</t>
  </si>
  <si>
    <t>Pacijentima se daju ogrtači prilikom presvlačenja i pregleda.</t>
  </si>
  <si>
    <t>Organizacione jedinice imaju sistem poziva za sestrinsku pomoć koji je povezan sa sobama u kojima leže pacijenti, apartmanima, toaletom i kupatilom te sobama za dnevni boravak.</t>
  </si>
  <si>
    <t>Šef organizacione jedinice i više osoblje imaju svoj uredski prostor.</t>
  </si>
  <si>
    <t>Postoji uredski prostor za osoblje koje pruža usluge.</t>
  </si>
  <si>
    <t>Organizacione jedinice imaju opremu za učenje, sobu za seminare/za obuku i aktivnosti na razvoju.</t>
  </si>
  <si>
    <t>5.1.1 C</t>
  </si>
  <si>
    <t>5.1.2 A</t>
  </si>
  <si>
    <t>5.1.3 C</t>
  </si>
  <si>
    <t>5.1.4 A</t>
  </si>
  <si>
    <t>5.1.5 C</t>
  </si>
  <si>
    <t>5.1.6 C</t>
  </si>
  <si>
    <t>5.1.7 A</t>
  </si>
  <si>
    <t>5.1.8 A</t>
  </si>
  <si>
    <t>5.1.9 C</t>
  </si>
  <si>
    <t>Ukupno 9 kriterija za ocjenu (13 poena)</t>
  </si>
  <si>
    <t>Ukupno 42 kriterija za ocjenu (59 poena)</t>
  </si>
  <si>
    <t>5.2.1 C</t>
  </si>
  <si>
    <t>5.2.2 A</t>
  </si>
  <si>
    <t>5.2.3 C</t>
  </si>
  <si>
    <t>5.2.4 C</t>
  </si>
  <si>
    <t>5.2.5 C</t>
  </si>
  <si>
    <t>5.2.6 A</t>
  </si>
  <si>
    <t>5.2.7 A</t>
  </si>
  <si>
    <t>5.2.8 C</t>
  </si>
  <si>
    <t>5.2.9 C</t>
  </si>
  <si>
    <t>5.2.10 A</t>
  </si>
  <si>
    <t>5.2.11 C</t>
  </si>
  <si>
    <t>5.2.12 C</t>
  </si>
  <si>
    <t>5.2.13 C</t>
  </si>
  <si>
    <t>5.2.14 A</t>
  </si>
  <si>
    <t>5.2.15 A</t>
  </si>
  <si>
    <t>5.2.16 A</t>
  </si>
  <si>
    <t>5.2.17 C</t>
  </si>
  <si>
    <t>5.2.18 C</t>
  </si>
  <si>
    <t>5.2.19 C</t>
  </si>
  <si>
    <t>5.2.20 C</t>
  </si>
  <si>
    <t>5.2.21 C</t>
  </si>
  <si>
    <t>5.2.22 C</t>
  </si>
  <si>
    <t>5.2.23 C</t>
  </si>
  <si>
    <t>5.2.24 A</t>
  </si>
  <si>
    <t>5.2.25 A</t>
  </si>
  <si>
    <t>5.2.26 A</t>
  </si>
  <si>
    <t>5.2.27 A</t>
  </si>
  <si>
    <t>5.2.28 C</t>
  </si>
  <si>
    <t>5.2.29 C</t>
  </si>
  <si>
    <t>5.2.30 C</t>
  </si>
  <si>
    <t>5.2.31 C</t>
  </si>
  <si>
    <t>5.2.32 C</t>
  </si>
  <si>
    <t>5.2.33 C</t>
  </si>
  <si>
    <t>5.2.34 A</t>
  </si>
  <si>
    <t>5.2.35 A</t>
  </si>
  <si>
    <t>5.2.36 C</t>
  </si>
  <si>
    <t>5.2.37 C</t>
  </si>
  <si>
    <t>5.2.38 A</t>
  </si>
  <si>
    <t>5.2.39 C</t>
  </si>
  <si>
    <t>5.2.40 A</t>
  </si>
  <si>
    <t>5.2.41 A</t>
  </si>
  <si>
    <t>5.2.42 A</t>
  </si>
  <si>
    <t>5.3.1 C</t>
  </si>
  <si>
    <t>5.3.2 C</t>
  </si>
  <si>
    <t>5.3.3 A</t>
  </si>
  <si>
    <t>5.3.4 C</t>
  </si>
  <si>
    <t>5.3.5 C</t>
  </si>
  <si>
    <t>5.3.6 C</t>
  </si>
  <si>
    <t>5.3.7 A</t>
  </si>
  <si>
    <t>5.3.8 A</t>
  </si>
  <si>
    <t>5.3.9 A</t>
  </si>
  <si>
    <t xml:space="preserve">5.3.10 A </t>
  </si>
  <si>
    <t>5.3.11 C</t>
  </si>
  <si>
    <t>5.3.12 C</t>
  </si>
  <si>
    <t>5.3.13 C</t>
  </si>
  <si>
    <t>5.3.14 C</t>
  </si>
  <si>
    <t>5.3.15 C</t>
  </si>
  <si>
    <t>5.3.16 C</t>
  </si>
  <si>
    <t>5.3.17 C</t>
  </si>
  <si>
    <t>5.3.18 C</t>
  </si>
  <si>
    <t>5.3.19 A</t>
  </si>
  <si>
    <t>5.3.20 A</t>
  </si>
  <si>
    <t>5.3.21 C</t>
  </si>
  <si>
    <t>5.3.22 A</t>
  </si>
  <si>
    <t>5.3.23 C</t>
  </si>
  <si>
    <t>5.3.24 A</t>
  </si>
  <si>
    <t>5.3.25 C</t>
  </si>
  <si>
    <t>5.3.26 C</t>
  </si>
  <si>
    <t>Ukupno 26 kriterija za ocjenu (35 poena)</t>
  </si>
  <si>
    <t>Akreditacijski kriteriji (16 poena)</t>
  </si>
  <si>
    <t>5.4.1 C</t>
  </si>
  <si>
    <t>5.4.2 C</t>
  </si>
  <si>
    <t>5.4.3 C</t>
  </si>
  <si>
    <t>5.4.4 C</t>
  </si>
  <si>
    <t>5.4.5 C</t>
  </si>
  <si>
    <t>5.4.6 C</t>
  </si>
  <si>
    <t>5.4.7 C</t>
  </si>
  <si>
    <t>5.4.8 C</t>
  </si>
  <si>
    <t>5.4.9 A</t>
  </si>
  <si>
    <t>5.4.10 C</t>
  </si>
  <si>
    <t>5.4.11 C</t>
  </si>
  <si>
    <t>5.4.12 C</t>
  </si>
  <si>
    <t>5.4.13 C</t>
  </si>
  <si>
    <t>5.4.14 C</t>
  </si>
  <si>
    <t>5.4.15 C</t>
  </si>
  <si>
    <t>5.4.16 C</t>
  </si>
  <si>
    <t>Ukupno 16 kriterija za ocjenu (17 poena)</t>
  </si>
  <si>
    <t>5.5.1 C</t>
  </si>
  <si>
    <t>5.5.2 C</t>
  </si>
  <si>
    <t>5.5.3 C</t>
  </si>
  <si>
    <t>5.5.4 C</t>
  </si>
  <si>
    <t>5.5.5 C</t>
  </si>
  <si>
    <t>5.5.6 C</t>
  </si>
  <si>
    <t>5.5.7 C</t>
  </si>
  <si>
    <t>5.5.8 C</t>
  </si>
  <si>
    <t>5.5.9 C</t>
  </si>
  <si>
    <t>5.5.10 A</t>
  </si>
  <si>
    <t>5.5.11 C</t>
  </si>
  <si>
    <t>5.5.12 C</t>
  </si>
  <si>
    <t>5.5.13 A</t>
  </si>
  <si>
    <t>5.5.14 A</t>
  </si>
  <si>
    <t>5.5.15 C</t>
  </si>
  <si>
    <t>5.5.16 C</t>
  </si>
  <si>
    <t>5.5.17 C</t>
  </si>
  <si>
    <t>5.5.18 A</t>
  </si>
  <si>
    <t>5.5.19 A</t>
  </si>
  <si>
    <t>5.5.20 C</t>
  </si>
  <si>
    <t>5.5.21 C</t>
  </si>
  <si>
    <t>5.5.22 A</t>
  </si>
  <si>
    <t>5.5.23 C</t>
  </si>
  <si>
    <t>5.5.24 C</t>
  </si>
  <si>
    <t>5.5.25 C</t>
  </si>
  <si>
    <t>5.5.26 C</t>
  </si>
  <si>
    <t>5.5.27 C</t>
  </si>
  <si>
    <t>5.5.28 C</t>
  </si>
  <si>
    <t>5.5.29 C</t>
  </si>
  <si>
    <t>5.5.30 C</t>
  </si>
  <si>
    <t>5.5.31 C</t>
  </si>
  <si>
    <t>5.5.32 C</t>
  </si>
  <si>
    <t>5.5.33 C</t>
  </si>
  <si>
    <t>5.5.34 C</t>
  </si>
  <si>
    <t>5.5.35 C</t>
  </si>
  <si>
    <t>5.5.36 C</t>
  </si>
  <si>
    <t>5.5.37 C</t>
  </si>
  <si>
    <t>5.5.38 C</t>
  </si>
  <si>
    <t>5.5.39 C</t>
  </si>
  <si>
    <t>5.5.40 C</t>
  </si>
  <si>
    <t>5.5.41 A</t>
  </si>
  <si>
    <t>Ukupno 41 kriterija za ocjenu (48 poena)</t>
  </si>
  <si>
    <t>Akreditacijski kriteriji (14 poena)</t>
  </si>
  <si>
    <t>Certifikacijski kriteriji (96 poena)</t>
  </si>
  <si>
    <t>Akreditacijski kriteriji (76 poena)</t>
  </si>
  <si>
    <t>Ukupno 134 kriterija za ocjenu (172 poena)</t>
  </si>
  <si>
    <t>VI Poglavlje: SPECIFIČNE KLINIČKE USLUGE (6.1. – 6.21.)</t>
  </si>
  <si>
    <t>STANDARD 6.1: LABORATORIJSKA DIJAGNOSTIKA</t>
  </si>
  <si>
    <t>Svakom disciplinom unutar organizacione jedinice upravlja odgovarajući specijalista za tu disciplinu.</t>
  </si>
  <si>
    <t>Rukovodilac (šef) organizacione jedinice je osposobljen da preuzme profesionalne, konsultativne, organizacione, administativne i naučne odgovornosti za organizacionu jedinicu.</t>
  </si>
  <si>
    <t>Uspostavljene su i održavaju se linije komunikacije između laboratorijske organizacione jedinice i drugih organizacionih jedinicâ.</t>
  </si>
  <si>
    <t xml:space="preserve">Postoje datirane, dokumentirane politike i procedure za obavljanje organizacione jedinice, uključujući opis obima usluga koje se pružaju, npr. usluge koje se obavljaju unutar organizacije, po ugovoru ili usluge koje se obavljaju van radnog vremena. </t>
  </si>
  <si>
    <t>Postoje datirane, dokumentirane procedure za izvođenje svake pretrage uključujući princip metode, vrstu uzoraka, reagenasa i kontrolni materijal, postupak rada, linearnost reakcije ukoliko je poznata, izračunavanje rezultata, referentne vrijednosti, itd.</t>
  </si>
  <si>
    <t xml:space="preserve">Postoje datirane, dokumentirane procedure vezane za uputnicu za laboratorijske pretrage. </t>
  </si>
  <si>
    <t xml:space="preserve">Postoje datirane, dokumentirane procedure za sakupljanje i transport uzoraka. </t>
  </si>
  <si>
    <t xml:space="preserve">Postoje datirane, dokumentirane politike i procedure za odlaganje iskorištenih uzoraka i reagenasa, uključujući uklanjanje kliničkog i drugog otpada koji nastaje u laboratoriju. </t>
  </si>
  <si>
    <t>Procedure za prikupljanje uzoraka dostupne su svom osoblju koje radi na dobivanju uzoraka od pacijenata/korisnika i/ili transportu uzoraka do laboratorija.</t>
  </si>
  <si>
    <t>Laboratorij čuva evidenciju o svim primljenim uzorcima.</t>
  </si>
  <si>
    <t xml:space="preserve">Postoji datirana, dokumentirana procedura za izvještavanje o rezultatima pretraga. </t>
  </si>
  <si>
    <t xml:space="preserve">Postoji datirana, dokumentirana procedura za usmeno prenošenje i primanje rezultata pretraga. </t>
  </si>
  <si>
    <t xml:space="preserve">Postoji datirana, dokumentirana procedura za postupanje u slučajevima zahtjeva za laboratorijskim pretragama izvan radnog vremena. </t>
  </si>
  <si>
    <t>Kopija pravila o sigurnosti u laboratoriju uručena je svom postavljenom laboratorijskom osoblju i sadrži informacije o vremenu kada se pravila ponovo pregledaju i revidiraju.</t>
  </si>
  <si>
    <t>Unutar laboratorija postoji označen prostor za primanje, otpremanje i rukovanje uzorcima, uključujući i odvojen prostor za visokorizične postupke.</t>
  </si>
  <si>
    <t>Unutar laboratorija postoji označen prostor za skladištenje uzoraka, reagenasa i dokumentacije. uključujući i odvojen prostor za pohranjivanje visokorizičnih uzoraka.</t>
  </si>
  <si>
    <t>Unutar laboratorija postoje uvjeti za sigurno skladištenje krvi i krvnih pripravaka.</t>
  </si>
  <si>
    <t>Unutar laboratorija postoje uvjeti za sigurno odlaganje kultura, potencijalno infektivnog kliničkog materijala, organskih otapala i radioaktivnih materija.</t>
  </si>
  <si>
    <t>Laboratorij ima sistem koji olakšava efikasno otjecanje i kontrolu otpadnih voda.</t>
  </si>
  <si>
    <t>Ambijent laboratorija olakšava rad osoblja u pogledu sistema ventilacije (naročito za isparenja), grijanja i osvjetljenja.</t>
  </si>
  <si>
    <t>Laboratorij ima uređaje s kontroliranom temperaturom za skladištenje uzoraka.</t>
  </si>
  <si>
    <t>Laboratorij ima cijevne sisteme gasnih instalacija gdje to zahtjeva proces rada.</t>
  </si>
  <si>
    <t>Osoblje laboratorije prisustvuje sastancima provjere kliničkog kvaliteta zajedno s ostalim specijalnostima.</t>
  </si>
  <si>
    <t xml:space="preserve">Postoje datirane, dokumentirane politike za održavanje standardne kontrole kvaliteta. </t>
  </si>
  <si>
    <t>Pisana evidencija čuva se za sve reagense, kalibraciju opreme i ostale podatke o kontroli kvaliteta.</t>
  </si>
  <si>
    <t>Za svu laboratorijsku opremu koja se koristi za ispitavnje dijagnostičkog statusa pacijenta se godišnje sprovode redovni atesti i validacije laboratorijske opreme validiraju se, održavaju i njima se upravlja u skladu sa zakonom.</t>
  </si>
  <si>
    <t>Postoje pisane procedure unutrašnjeg i vanjskog sistema kontrole kvaliteta.</t>
  </si>
  <si>
    <t>STANDARD 6.2: RADIOLOŠKA DIJAGNOSTIKA</t>
  </si>
  <si>
    <t>Ustanova posjeduje dozvolu za rad izdatu od Agencije za radijacijsku i nuklearnu sigurnost.</t>
  </si>
  <si>
    <t>Postoji Komitet za izlaganje medicinskom zračenju koji se sastaje najmanje jedanput godišnje i ocjenjuje pridržavanje Zakona o zaštiti od jonizirajućih zračenja i radijacionoj sigurnosti.</t>
  </si>
  <si>
    <t>Komitet za izlaganje medicinskom zračenju vodi zapisnik o svojim sastancima i donosi akcioni plan kao rezultat pregleda aktivnosti.</t>
  </si>
  <si>
    <t xml:space="preserve">Postoji kvalificirani tim radiološkog profila na dužnosti tokom radnog vremena organizacione jedinice uključujući dolazak na poziv nakon radnog vremena (pripravnost). </t>
  </si>
  <si>
    <t>Timovi u pripravnosti su raspoređeni po dijagnostikama.</t>
  </si>
  <si>
    <t>Dijagnostičke pretrage, uključujući ultrazvuk, izvodi educirano osoblje.</t>
  </si>
  <si>
    <t>Kvalificirani fizičar za medicinsko zračenje s iskustvom na raspolaganju je na poziv u toku radnog vremena organizacione jedinice.</t>
  </si>
  <si>
    <t>Postoji medicinska sestra koja je na dužnosti tokom radnog vremena organizacione jedinice.</t>
  </si>
  <si>
    <t>Radiološki tehničari su odgovorni imenovanom šefu koji ih nadzire.</t>
  </si>
  <si>
    <t>U organizacionoj jedinici postoji lice odgovorno za zaštitu od jonizirajućeg zračenja čija je uloga dokumentirana.</t>
  </si>
  <si>
    <t>Postoji organizirana dežurna organizaciona jedinica izvan radnog vremena za postupanje u slučajevima hitnih zahtjeva za radiološkom dijagnostikom.</t>
  </si>
  <si>
    <t>Sve dijagnostičke procedure provode kvalificirane osobe ili specijalizanti pod nadzorom odgovarajuće kvalificirane osobe.</t>
  </si>
  <si>
    <t>Upotreba radiofarmaka je u skladu sa Zakonom o lijekovima i vodičem za kliničku administraciju radiofarmaka i korištenjem zapečaćenih radioaktivnih izvora.</t>
  </si>
  <si>
    <t>Dijagnostičke procedure slikanja izvode se samo na temelju zahtjeva nadležnog liječnika ili specijaliste odgovarajuće struke.</t>
  </si>
  <si>
    <t>Intervencijske radiološke procedure izvode se samo nakon konsultacija s kliničarom koji je tražio pretragu i uz pisani zahtjev.</t>
  </si>
  <si>
    <t>Postoji dokumentirana lista kvalificiranih radiologa i drugih praktičara koji mogu izvještavati o nalazima. Liste sadrže informacije o tome koje nalaze može tumačiti koja osoba.</t>
  </si>
  <si>
    <t>Kopija nalaza se čuva u arhivi organizacione jedinice ili na nekom drugom lako pristupačnom mjestu za skladištenje.</t>
  </si>
  <si>
    <t xml:space="preserve">Postoji datirana, dokumentirana procedura za utvrđivanje identiteta pacijenta/korisnika koji će se izlagati jonizirajućem zračenju. </t>
  </si>
  <si>
    <t xml:space="preserve">Postoje datirane, dokumentirane procedure o njezi pacijenata s posebnim potrebama, uključujući one koji su kritično bolesni i one za koje je potrebno preduzeti mjere predostrožnosti izolacije. </t>
  </si>
  <si>
    <t xml:space="preserve">Za slučajeve kada su nalazi kritični, postoji datirana, dokumentirana procedura o hitnom obavještavanju liječnika koji je uputio pacijenta. </t>
  </si>
  <si>
    <t xml:space="preserve">Postoje datirane, dokumentirane procedure o izvođenju radioloških dijagnostičkih pretraga izvan prostorija radiološke organizacione jedinice. </t>
  </si>
  <si>
    <t xml:space="preserve">Postoji datirana, dokumentirana procedura kojom se uređuju hitna upućivanja. </t>
  </si>
  <si>
    <t>Postoje datirane, dokumentirane procedure o sigurnosti koje su specifične za rad u organizacionoj jedinici i za korištenu opremu.</t>
  </si>
  <si>
    <t>Upućivanje na snimanje magnetnom rezonancom sprovodi se u skladu sa kliničkim vodiljama.</t>
  </si>
  <si>
    <t>Prije samog pregleda pacijent popunjava upitnik koji omogućava ili sprječava pregled.</t>
  </si>
  <si>
    <t>Dijagnostička oprema za snimanje magnetnom rezonancom je u označenoj kontroliranoj oblasti, u koju imaju pristup samo ovlaštene osobe.</t>
  </si>
  <si>
    <t>Postoje istaknuti znakovi upozorenja kojima se obavještavaju osobe s ugrađenim pejsmejkerom da ne smiju ulaziti u kontroliranu oblast.</t>
  </si>
  <si>
    <t xml:space="preserve">Postoji datirana, dokumentirana procedura za identificiranje pacijenata s ugrađenim medicinskim sredstvima kako bi se obezbijedio siguran rad i minimizirale neželjene posljedice (npr. pejsmejkerima i metalnim implantatima). </t>
  </si>
  <si>
    <t>Posebna pažnja u kontroliranoj prostoriji za magnetnu rezonancu posvećuje se korištenju kompatibilne pomoćne opreme.</t>
  </si>
  <si>
    <t>Pacijentima/korisnicima koji se podvrgavaju snimanju magnetnom rezonancom i njegovateljima koji ih prate, objašnjena je procedura kojoj se podvrgavaju.</t>
  </si>
  <si>
    <t>Pratnja nije dozvoljeno da bude prisutna u prostoriji pri snimanju magnetnom rezonancom.</t>
  </si>
  <si>
    <t>Ulazak u magnetno polje je obavezno uz prisustvo operatera koji radi na aparatu.</t>
  </si>
  <si>
    <t xml:space="preserve">Na svakom aparatu se tokom rada komunicira sa pacijentom, vizuelno i zvučno, tokom pregleda. </t>
  </si>
  <si>
    <t>Ustanova posjeduje paramagnetne aparate za gašenje požara u prostoriji sa magnetnom rezonancom.</t>
  </si>
  <si>
    <t>Čuva se evidencija o izvršenim snimanjima magnetnom rezonancom.</t>
  </si>
  <si>
    <t xml:space="preserve">Postoje jasno istaknuti znakovi upozorenja za trudnice da je zračenje štetno po plod. </t>
  </si>
  <si>
    <t>Provođenje mjera sigurnosti od radijacije nadgleda lice odgovorno za zaštitu od zračenja.</t>
  </si>
  <si>
    <t>Jasno je naznačeno polje magnetne indukcije u prostoriji.</t>
  </si>
  <si>
    <t>Osigurana je odgovarajuća zaštita i zaštitna odjeća za rad u prisustvu opreme s biorizicima i radiografske opreme, a praksa je u skladu sa Zakonom o jonizirajućem zračenju.</t>
  </si>
  <si>
    <t>Osoblje koje radi s radiološkom opremom nosi mjerače ozračenja.</t>
  </si>
  <si>
    <t>Prijava dozimetrije je obavezna za mjerače ozračenja kao i uvid u primljene doze mjesečno.</t>
  </si>
  <si>
    <t>Mjerači ozračenja i otvorenih izvora zračenja periodično se procjenjuju u skladu sa zakonskim propisima.</t>
  </si>
  <si>
    <t>Izvještaj se podnosi supervizoru za zaštitu od zračenja.</t>
  </si>
  <si>
    <t>Čuva se kontinuirana evidencija o rezultatima tokom radnog vijeka klasificiranih radnika zaposlenih u organizacionoj jedinici.</t>
  </si>
  <si>
    <t>Postoji dokumentirani raspored za procjenu sigurnosti svih soba i opreme koju provodi lice odgovorno za zaštitu od zračenja.</t>
  </si>
  <si>
    <t>Čuva se evidencija o procjeni sigurnosti.</t>
  </si>
  <si>
    <t>Sva oprema je kalibrirana u skladu sa zakonskim propisima, a evidencija o provjeri kalibracije se čuva.</t>
  </si>
  <si>
    <t>Serviseri dolaze uz najavu i odobrenje odgovorne osobe.</t>
  </si>
  <si>
    <t>Organizaciona jedinica ocjenjuje obrasce zahtjeva za snimanjem u pogledu pravovremenosti i podesnosti zahtijevane pretrage.</t>
  </si>
  <si>
    <t>Organizaciona jedinica ocjenjuje vrijeme čekanja na zakazani termin za snimanje.</t>
  </si>
  <si>
    <t>Organizaciona jedinica ocjenjuje doze radijacije koje pacijent primi tokom čestih procedura.</t>
  </si>
  <si>
    <t>Svo pomoćno osoblje je upoznato sa načinom rada u magnetu.</t>
  </si>
  <si>
    <t>STANDARD 6.3: UPRAVLJANJE LIJEKOVIMA I MEDICINSKIM SREDSTVIMA</t>
  </si>
  <si>
    <t>Zdravstvena ustanova obezbjeđuje profesionalnu farmaceutsku organizacionu jedinicu – bolničku apoteku, i sve aktivnosti u njoj obavlja, vodi i nadgleda magistar farmacije.</t>
  </si>
  <si>
    <t>Zdravstvena ustanova raspolaže s datiranom politikom upotrebe lijekova.</t>
  </si>
  <si>
    <t>Sve lijekove i medicinska sredstva, koji su potrebni pacijentima u zdravstvenoj ustanovi, nabavlja i na profesionalan način isporučuje bolnička apoteka sa zadovoljavajućim prostorijama i opremom te sposobnim i kvalificiranim osobljem sa stanovišta usluga i sigurnosti.</t>
  </si>
  <si>
    <t>Ako u zdravstvenoj ustanovi ne postoji bolnička apoteka, nabavka i isporuka lijekova vrši se preko druge bolničke apoteke ili javne apoteke.</t>
  </si>
  <si>
    <t xml:space="preserve">Imenovana je osoba s odgovarajućim kvalifikacijama – magistar farmacije sa završenom specijalizacijom iz kliničke farmacije, čija je glavna odgovornost upravljanje lijekovima, odnosno sprječavanje manipulacije lijekovima. </t>
  </si>
  <si>
    <t>Savjete o terapiji lijekovima, doziranju i sl. daju klinički farmakolozi i magistri farmacije.</t>
  </si>
  <si>
    <t>Postoji Komisija za lijekove, a bolnička apoteka usko surađuje s tom komisijom koja je odgovorna za pripremanje i praktično sprovođenje bolničkih lista lijekova i vodilja za kliničku praksu s farmakološkog aspekta.</t>
  </si>
  <si>
    <t>Postoje datirani zapisnici sa sastanaka i izvještaji komisije za lijekove.</t>
  </si>
  <si>
    <t>Bolnička apoteka ima pristup aktuelnim, relevantnim izvorima podataka i informacija o lijekovima.</t>
  </si>
  <si>
    <t>Pacijentima se daju informacije o načinu upotrebe, koristi i potencijalnoj šteti propisanog lijeka.</t>
  </si>
  <si>
    <t>Postoji sistem razmjene informacija između centralne bolničke apoteke i apoteka na organizacionim jedinicama.</t>
  </si>
  <si>
    <t>Informacijski sistem podržava klinički rad s bazom podataka o lijekovima prema ATC klasifikaciji, uz module raspoloživih, izdatih i uskladištenih lijekova u bolničkoj apoteci.</t>
  </si>
  <si>
    <t xml:space="preserve">Postoje datirane, dokumentirane procedure koje se odnose na pružanje usluga farmaceutske organizacione jedinice u radnom vremenu i izvan radnog vremena. </t>
  </si>
  <si>
    <t xml:space="preserve">Postoje datirane, dokumentirane procedure za proizvodnju, prepakiranje i kontrolu kvaliteta svih lijekova proizvedenih u ustanovi. </t>
  </si>
  <si>
    <t xml:space="preserve">Postoje datirane, dokumentirane procedure za naručivanje, nabavku, prijem, skladištenje i kontrolu zaliha svih lijekova koji se koriste u zdravstvenoj ustanovi i kojima se zdravstvena ustanova snabdijeva. </t>
  </si>
  <si>
    <t xml:space="preserve">Postoje datirane, dokumentirane procedure za pripremanje, izdavanje, distribuciju i snabdijevanje organizacionih jedinicâ i pojedinih pacijenata svim lijekovima, uključujući i označavanje (etiketiranje) lijekova. </t>
  </si>
  <si>
    <t xml:space="preserve">Postoji datirana, dokumentirana procedura o korištenju ličnih lijekova pacijenta u svrhu samoliječenja kojom se olakšava provjera kvaliteta za primanje, administraciju i vraćanje lijekova. </t>
  </si>
  <si>
    <t xml:space="preserve">Postoji datirana, dokumentirana procedura za utvrđivanje neispravnosti lijeka i medicinskog sredstva. </t>
  </si>
  <si>
    <t xml:space="preserve">Postoji datirana, dokumentirana procedura za sigurno odlaganje i uništavanje lijekova kojima je istekao rok upotrebe. </t>
  </si>
  <si>
    <t xml:space="preserve">Zdravstvena ustanova ima procedure za pripremu, rukovanje, odlaganje i distribuciju parenteralnih otopina i enteralne prehrane. </t>
  </si>
  <si>
    <t xml:space="preserve">Postoji datirana, dokumentirana procedura o načinu pripreme, proizvodnje, skladištenja, izdavanja i kontrole magistralnih i galenskih pripravaka. </t>
  </si>
  <si>
    <t xml:space="preserve">Zdravstvena ustanova ima procedure za rukovanje, odlaganje, distribuciju i primjenu radioaktivnih supstancija i lijekova. </t>
  </si>
  <si>
    <t xml:space="preserve">Zdravstvena ustanova ima procedure za rukovanje, odlaganje, distribuciju i primjenu narkotičnih supstancija i lijekova. </t>
  </si>
  <si>
    <t xml:space="preserve">Zdravstvena ustanova ima procedure za rukovanje, odlaganje, distribuciju i primjenu istraživačkih supstancija i lijekova. </t>
  </si>
  <si>
    <t xml:space="preserve">Zdravstvena ustanova ima procedure za rukovanje, odlaganje, distribuciju i primjenu krvi i krvnih preparata. </t>
  </si>
  <si>
    <t xml:space="preserve">Postoji datirana, dokumentirana procedura o aktivnostima koje se poduzimaju u slučaju pojave nepovoljne reakcije na lijek. </t>
  </si>
  <si>
    <t xml:space="preserve">Postoji datirana, dokumetirana procedura za upravljanje greškama i drugim rizikom (npr. greške prilikom propisivanja lijeka, greške prilikom rukovanja, izdavanja, apliciranja lijeka, prosipanje lijeka). </t>
  </si>
  <si>
    <t xml:space="preserve">Postoji datirana, dokumentirana procedura za izuzetne prilike, kada je lijek primjenjen bez pisane upute, npr. u situacijama spašavanja života. </t>
  </si>
  <si>
    <t>Unutar farmaceutske organizacione jedinice postoje sigurne prostorije za skladištenje kojima se obezbjeđuje da se sve farmaceutske i njima srodne supstance drže pod uslovima prilagođenim zakonskim propisima i zahtjevima proizvođača.</t>
  </si>
  <si>
    <t>Ključevi svih ormara koji se koriste za skladištenje lijekova čuvaju se na sigurnom mjestu, uključujući i rezervne ključeve prema proceduri.</t>
  </si>
  <si>
    <t>Lijekovi koji se skladište na hladnom mjestu čuvaju se u označenom frižideru, a temperatura frižidera se dnevno prati na baždarenom termometru o čemu postoji evidencija.</t>
  </si>
  <si>
    <t>Pristup apoteci izvan radnog vremena je ograničen.</t>
  </si>
  <si>
    <t>U apoteci postoji označeni prostor za prijem i raspakivanje dolazećih roba.</t>
  </si>
  <si>
    <t>Postoji označen i podesno opremljen prostor za redovne apotekarske aktivnosti, uključujući proizvodnju i prepakiranje velikih pakovanja nesterilnih proizvoda i pripremanja lijekova po receptu.</t>
  </si>
  <si>
    <t>Postoji označen i podesno opremljen prostor za pripremanje sterilnih proizvoda, parenteralne prehrane i intravenskih dodataka u skladu s principima u pogledu aseptične pripreme lijekova u bolničkoj apoteci.</t>
  </si>
  <si>
    <t>Bolničke apoteke u kojima se pripremaju citotoksični lijekovi imaju označen i podesno opremljen prostor za pripremu citotoksičnih lijekova i odlaganje otpadnog citotoksičnog materijala.</t>
  </si>
  <si>
    <t>Bolničke apoteke u kojima se pripremaju radioaktivni lijekovi imaju za to označen i podesno opremljen prostor.</t>
  </si>
  <si>
    <t>Zdravstvena ustanova ima selektiranu bolničku listu lijekova koji se propisuju, a ti lijekovi su raspoloživi ili su u zalihi.</t>
  </si>
  <si>
    <t>Zdravstvena ustanova održava listu svih lijekova u zalihama, a ažurnost i tačnost liste nadgleda komisija za lijekove.</t>
  </si>
  <si>
    <t>Zdravstvena ustanova održava listu rezervnih antibiotika.</t>
  </si>
  <si>
    <t xml:space="preserve">Postoji datirana, dokumentirana procedura skladištenja lijekova. </t>
  </si>
  <si>
    <t xml:space="preserve">Ako lijekovi s bolničke liste nisu raspoloživi ili u skladištu, zdravstvena ustanova / apoteka ima datiranu, dokumentiranu proceduru za nabavku istih. </t>
  </si>
  <si>
    <t>Lijekovi koji se upotrebljavaju u hitnim slučajevima uvijek su na raspolaganju i nadgledaju se s obzirom na potrošnju i datum isteka roka valjanosti, a zaštićeni su od krađe, gubitka ili zloupotrebe.</t>
  </si>
  <si>
    <t>Narkotici su na raspolaganju, nadgledaju se, dokumentiraju i zaštićeni su od krađe, gubitka ili zloupotrebe.</t>
  </si>
  <si>
    <t>Postoje datirane, dokumentirane strategije i procedure za sigurno propisivanje, naručivanje, provjeru narudžbi i apliciranje lijekova.</t>
  </si>
  <si>
    <t>Lijekove propisuje licencirani liječnik.</t>
  </si>
  <si>
    <t>Postoji datirana, dokumentirana procedura identifikacije pacijenta prije aplikacije lijekova, a vrsta i naziv lijeka, datum isteka te doza i vrijeme aplikacije obavezno se ovjeravaju potpisom liječnika.</t>
  </si>
  <si>
    <t xml:space="preserve">Postoji datirana, dokumentirana procedura upisivanja propisane i aplicirane terapije. </t>
  </si>
  <si>
    <t>Postoji datirana, dokumentirana procedura za upisivanje nuspojava, odnosno štetnih učinaka lijekova.</t>
  </si>
  <si>
    <t xml:space="preserve">Postoji datirana, dokumentirana procedura za verifikaciju proskripcije ili naloga. </t>
  </si>
  <si>
    <t>Bolnička apoteka distribuira lijekove organizacionim jedinicama, a organizaciona jedinica drži lijekove u njihovim originalnim pakovanjima ili uz označavanje propisanih elemenata za pravilnu upotrebu lijeka.</t>
  </si>
  <si>
    <t>Postoji siguran način za transport lijeka iz ormara za lijekove organizacione jedinice do pacijenta.</t>
  </si>
  <si>
    <t xml:space="preserve">Postoji datirana, dokumentirana procedura upravljanja lijekovima van radnog vremena, odnosno u dežurstvu. </t>
  </si>
  <si>
    <t xml:space="preserve">Postoji datirana, dokumentirana procedura upravljanja lijekovima u vanrednim situacijama. </t>
  </si>
  <si>
    <t>Postoje datirane, dokumentirane strategije i procedure za redovnu zakonsku verifikaciju svih medicinskih uređaja sa funkcijom mjerenja, a koji su dio zakonskog mjeriteljstva BiH.</t>
  </si>
  <si>
    <t>STANDARD 6.4: FIZIKALNA MEDICINA</t>
  </si>
  <si>
    <t>Postoji dokumentirana definicija organizaciona jedinica, koja uključuje misiju i vrijednosti te vrstu korisnika kojima su usluge namijenjene.</t>
  </si>
  <si>
    <t>Imenovan je rukovodilac organizacione jedinice fizikalne medicine.</t>
  </si>
  <si>
    <t>Usluge rehabilitacije pruža multidisciplinarni tim.</t>
  </si>
  <si>
    <t xml:space="preserve">Postoji datirana, dokumentirana procedura za prijem, koja pokriva traženu dužinu tretmana pri prijemu, informacije koje se rutinski dostavljaju drugim ustanovama (obiteljskoj medicini) o prijemu i koje pojedinosti treba da sadrži dokumentacija pri prijemu. </t>
  </si>
  <si>
    <t>Postoji datirana, dokumentirana procedura ili forma za prikupljanje svih relevantnih informacija o pacijentu nakon upućivanja s ciljem da se odredi potreba za kontrolnim pregledima i posjetama koje uključuju procjenu napretka rehabilitacije.</t>
  </si>
  <si>
    <t>Svim budućim pacijentima, a prije prihvatanja na rehabilitaciju, vrši se skrining na rizik i daje se inicijalna ocjena zdravstvenog stanja.</t>
  </si>
  <si>
    <t>Kliničke i druge informacije o klijentu pregleda multidisciplinarni tim prije prijema, da bi se osigurala implementacija bilo koje pripremne aktivnosti prije ulaska pacijenta na organizaciona jedinica za rehabilitaciju.</t>
  </si>
  <si>
    <t>Svaki plan rehabilitacije i njege za individualnog pacijenta odobrava nadležni liječnik.</t>
  </si>
  <si>
    <t>Svaki član multidisciplinarnog tima vodi vlastite bilješke o progresu rehabilitacije.</t>
  </si>
  <si>
    <t>Individualni plan rehabilitacije i njege pregledava se u određenim vremenskim intervalima da bi se ocijenio napredak u odnosu na postavljene ciljeve rehabilitacije.</t>
  </si>
  <si>
    <t>Individualni plan rehabilitacije i njege prilagođava se prema nalazima pregleda napretka u rehabilitaciji.</t>
  </si>
  <si>
    <t>Njegovateljima i članovima porodice daju se informacije o uslugama podrške i grupama za samopomoć.</t>
  </si>
  <si>
    <t>Objekti su prilagođeni fizičkim potrebama pacijenata.</t>
  </si>
  <si>
    <t>Rehabilitacija se obavlja u prostorijama koje omogućuju sigurno korištenje sve opreme.</t>
  </si>
  <si>
    <t>Postoji datirana, dokumentirana procedura otpusta.</t>
  </si>
  <si>
    <t>Za koordinaciju otpusta odgovoran je imenovani član multidisciplinarnog tima.</t>
  </si>
  <si>
    <t xml:space="preserve">STANDARD 6.5: USLUGE FIZIOTERAPIJE </t>
  </si>
  <si>
    <t>Svi fizioterapeuti su registrirani u profesionalnom udruženju.</t>
  </si>
  <si>
    <t>Tamo gdje studenti fizioterapeuti rade u organizacionoj jedinici, njihov rad je pod nadzorom fizijatra.</t>
  </si>
  <si>
    <t>Svaki fizioterapeut ima dokumentirani plan osobnog trajnog profesionalnog razvoja koji uključuje mjerljive ciljeve za učenje.</t>
  </si>
  <si>
    <t xml:space="preserve">Postoje datirani, dokumetirani kriteriji za upućivanje pacijenata na fizikalnu terapiju. </t>
  </si>
  <si>
    <t xml:space="preserve">Postoji dokumentirana procedura o uređenju rada organizacione jedinice izvan redovnog radnog vremena. </t>
  </si>
  <si>
    <t xml:space="preserve">Postoji dokumentirana procedura o uređenju propisnog otpuštanja pacijenata nakon što je proveden plan rehabilitacije. </t>
  </si>
  <si>
    <t>Fizijatri i fizioterapeuti rade kao članovi multidisciplinarnog tima za rehabilitaciju pacijenata.</t>
  </si>
  <si>
    <t>Procjenjuje se potreba pacijenta/korisnika za fizikalnim tretmanom korištenjem fizikalnog pregleda kojim se dobivaju mjerljivi podaci za procjenu.</t>
  </si>
  <si>
    <t>Svaki pacijent koji je upućen na fizikalni tretman ima individualni plan rehabilitacije za provođenje fizikalnog tretmana.</t>
  </si>
  <si>
    <t>Evidencija o fizikalnoj terapiji je sadržana u multidisciplinarnoj historiji bolesti pacijenta.</t>
  </si>
  <si>
    <t>Organizaciona jedinica za fizikalnu terapiju osigurava informacije za multidisciplinarne procjene, planirane premještaje i otpuštanja.</t>
  </si>
  <si>
    <t>Sažetak otpusnog pisma daje se pacijentu nakon završetka procesa rehabilitacije, a kopija ostaje u historiji bolesti koja se pohranjuje u arhivi.</t>
  </si>
  <si>
    <t>Prije upotrebe aparature ili njezine primjene na pacijentu, vrši se vizuelna i fizička provjera sigurnosti opreme.</t>
  </si>
  <si>
    <t xml:space="preserve">Postoji dovoljno prostora i na raspolaganju su pregrade/zastori u sobi/sobama za fizioterapijski tretman.  </t>
  </si>
  <si>
    <t>Oprema se čuva na mjestu na kojem ne ometa prilaz izlazima u slučaju požara, ulazima, hodnicima i drugoj opremi.</t>
  </si>
  <si>
    <t>Vodi se evidencija o posuđenoj i korištenoj opremi od strane pacijenata/korisnika.</t>
  </si>
  <si>
    <t>Pacijentima se daju uputstva o sigurnom korištenju izdate ili posuđene opreme.</t>
  </si>
  <si>
    <t>Laboratorijsko osoblje je zastupljeno u multidisciplinarnim komisijama u kojima je neophodna uključenost laboratorija.</t>
  </si>
  <si>
    <t>Tamo gdje se pružaju usluge izdvojenih laboratorija, njihova djelatnost je definirana i dokumentirana.</t>
  </si>
  <si>
    <t>Tamo gdje se pružaju usluge izdvojenih laboratorija, laboratorijsko osoblje je uključeno u sheme osiguranja kvaliteta.</t>
  </si>
  <si>
    <t>Laboratorij čuva evidenciju svih uzoraka koji su proslijeđeni drugim laboratorijima.</t>
  </si>
  <si>
    <t>Formulari sa rezultatima pretraga dizajnirani su tako da se mogu ubaciti u historiju bolesti pacijenta.</t>
  </si>
  <si>
    <t xml:space="preserve">Postoji datirana, dokumentirana politika kojom se regulira provođenje istraživanja na organizacionoj jedinici, uključujući bilo koje vrste istraživanja i programe razvoja. </t>
  </si>
  <si>
    <t>Unutar laboratorije postoji drugi nivo biološke sigurnosti čuvanja i kontrolisanja uzoraka za osnovne zdravstvene i dijagnostičke usluge te istraživanja.</t>
  </si>
  <si>
    <t>U cijeloj laboratorijskoj organizacionoj jedinici se ocjenjuje i evidentira vrijeme potrebno za dobivanje rezultata.</t>
  </si>
  <si>
    <t>Laboratorij učestvuje u vanjskom osiguranju kvaliteta.</t>
  </si>
  <si>
    <t>Klinička opravdanost zahtjevâ procjenjuje se u skladu s vodiljama koje su odobrene na nivou države ili su u skladu s vodiljama na nivou ustanove.</t>
  </si>
  <si>
    <t>Organizaciona jedinica ocjenjuje vrijeme koje je potrebno za slanje rezultata liječniku koji je tražio pretragu.</t>
  </si>
  <si>
    <t>Procjenjuju se razlozi za ponovljene rentgenske snimke.</t>
  </si>
  <si>
    <t>Informacijski sistem podržava klinički rad o potrošnji pojedinih vrsta antibiotika i raspoloživosti antibiotika s rezervne liste.</t>
  </si>
  <si>
    <t xml:space="preserve">Postoji datirana, dokumentirana procedura o kliničkim ispitivanjima lijekova. </t>
  </si>
  <si>
    <t>Apotekarske greške se evidentiraju, istražuju i ocjenjuju.</t>
  </si>
  <si>
    <t>Zdravstvena ustanova provodi evaluaciju propisivanja i apliciranja lijekova kao dio sistema poboljšanja kvaliteta.</t>
  </si>
  <si>
    <t>Poduzima se provjera kvaliteta (audit) na svim odjelima i u organizacionim jedinicama gdje se koristi apotekarsko snabdijevanje: skladištenje lijekova, rotacija lijekova u zalihama i aplikacija lijekova s ciljem da se obezbijedi korištenje lijekova u skladu s politikom organizacije.</t>
  </si>
  <si>
    <t>Postoji sistematska ocjena korištenja lijekova, npr. ocjena iskorištenosti lijekova.</t>
  </si>
  <si>
    <t>Postoji mogućnost pristupa i drugim zdravstvenim profesionalcima koji ne čine osnovni tim za rehabilitaciju.</t>
  </si>
  <si>
    <t>Multidisciplinarni tim podržavaju i drugi stručnjaci.</t>
  </si>
  <si>
    <t>Pacijentima se napismeno daju informacije o uslugama, postupcima rehabilitacije i drugim aktivnostima zaštite prije prijema.</t>
  </si>
  <si>
    <t>Nakon prijema pacijenta poduzimaju se naredne procjene s ciljem planiranja individualnog programa rehabilitacije i njege.</t>
  </si>
  <si>
    <t>Svaki pacijent ima dokumentiran individualan plan za rehabilitaciju i njegu, koji su utemeljeni na dokumentiranim rezultatima ocjene.</t>
  </si>
  <si>
    <t>Plan rehabilitacije i njege uključuje procijenjeno vrijeme i ciljeve za primjenu plana.</t>
  </si>
  <si>
    <t>Postoje planirane, formalne konferencije o pojedinačnim slučajevima kojima prisustvuju svi članovi multidisciplinarnog tima, pacijent, predstavnici pacijenta i članovi porodice/njegovatelji ako to iziskuju slučajevi rehabilitacije.</t>
  </si>
  <si>
    <t>Njegovatelji i članovi porodice uključeni su u program rehabilitacije uz saglasnost pacijenta i kliničkog tima.</t>
  </si>
  <si>
    <t>Njegovateljima i članovima porodice daju se informacije o planu pacijentove rehabilitacije, s pristankom pacijenta.</t>
  </si>
  <si>
    <t>Organizaciona jedinica odgovara na potrebe pacijenata iz različitih kulturnih, vjerskih i etničkih sredina.</t>
  </si>
  <si>
    <t>Svaki pacijent ima ažurirani plan njege prije otpusta ili premještaja, čak i ako je to unutrašnji premještaj u odsjek iste organizacione jedinice.</t>
  </si>
  <si>
    <t>Svim uključenim stranama (npr. obiteljskom liječniku) prije otpusta šalje se pismeni izvještaj koji daje sažeti prikaz pacijentovih potreba za rehabilitacijom i postignutim rezultatima.</t>
  </si>
  <si>
    <t>Organizaciona jedinica poduzima reviziju (audit) mjerljivih ishoda rehabilitacije pacijenata, poredeći rezultate na otpustu sa ciljevima koji su bili postavljeni u inicijalnom planu rehabilitacije.</t>
  </si>
  <si>
    <t>Postoji evidencija u pisanoj formi o aktivnostima poduzetim na trajnom profesionalnom razvoju koja odražava provođenje plana.</t>
  </si>
  <si>
    <t xml:space="preserve">Postoji datirana, dokumentirana procedura o dodjeljivanju novoupućenih slučajeva članovima tima za fizikalnu terapiju. </t>
  </si>
  <si>
    <t>Ako fizijatar i pacijent smatraju da ne treba provoditi tretman te se informacije prenose liječniku koji je uputio pacijenta.</t>
  </si>
  <si>
    <t xml:space="preserve">Rezultati mjerenja ishoda se evidentiraju. </t>
  </si>
  <si>
    <t>Prije svake procedure/tretmana vrši se procjena rizika.</t>
  </si>
  <si>
    <t>Rehabilitacioni program se poduzima tek nakon dobivanja rezultata procjene rizika.</t>
  </si>
  <si>
    <t>STANDARD 6.6: AMBULANTNE BOLNIČKE USLUGE</t>
  </si>
  <si>
    <t>Jasno je definirana odgovornost menadžmenta i s njom su upoznati korisnici usluga.</t>
  </si>
  <si>
    <t>Ambulante zdravstvene ustanove imaju specijalizirane medicinske sestre/tehničare.</t>
  </si>
  <si>
    <t>U pedijatrijskim ambulantama na dužnosti je pedijatrijska sestra.</t>
  </si>
  <si>
    <t>Pacijentima se daju informacije prije prvog kontakta, koje uključuju datum i vrijeme zakazanog pregleda i telefonski broj radi mogućnosti postavljanja pitanja ili otkazivanja pregleda.</t>
  </si>
  <si>
    <t>Pacijentima se daju informacije prije prvog kontakta koje uključuju specifične instrukcije o ishrani ili pribavljanju uzorka za bilo koja ispitivanja/tretmane.</t>
  </si>
  <si>
    <t>Pacijenti se pri kontaktu s ambulantnom organizacione jedinice korektno identificiraju.</t>
  </si>
  <si>
    <t>Medicinska dokumentacija se formira prije ili u toku prve posjete.</t>
  </si>
  <si>
    <t>Ako je pacijent već ranije dolazio u ambulantu, njegov zdravstveni karton odnosno elektronski karton unaprijed je pripremljen za zakazani pregled.</t>
  </si>
  <si>
    <t>Svi rezultati dijagnostičkih pretraga i testova su prikupljeni i raspoloživi u ambulanti prije zakazanog pregleda.</t>
  </si>
  <si>
    <t xml:space="preserve">Postoji datirana, dokumentirana procedura za postupanje prilikom dolaska pacijenta/korisnika. </t>
  </si>
  <si>
    <t xml:space="preserve">Postoje datirane, dokumentirane procedure za upućivanje pacijenta u druge ambulante/organizacione jedinice. </t>
  </si>
  <si>
    <t xml:space="preserve">Postoje datirane, dokumentirane procedure za traženje dijagnostičkih ispitivanja i izvještavanje rezultata tih ispitivanja. </t>
  </si>
  <si>
    <t>Ambulanta ima označen prostor za invalidska i dječija kolica.</t>
  </si>
  <si>
    <t>Postoji određeni prostor za manje procedure kao što su promjena zavoja ili gipsanje.</t>
  </si>
  <si>
    <t>Odvojeni su čisti od prljavih prostora.</t>
  </si>
  <si>
    <t>Svaka ambulantna posjeta upisuje se u za to odgovarajući karton.</t>
  </si>
  <si>
    <t>Sažetak bolničke ambulantne zaštite šalje se pacijentovom liječniku opće prakse, odnosno porodične medicine.</t>
  </si>
  <si>
    <t>STANDARD 6.7: ORGANIZACIONA JEDINICA HITNE MEDICINSKE POMOĆI PRI ZDRAVSTVENOJ USTANOVI</t>
  </si>
  <si>
    <t>C/JUM-om rukovodi specijalista urgentne medicine ili kliničar koji ima iskustvo s hitnim slučajevima koje tretira odnosna zdravstvena ustanova.</t>
  </si>
  <si>
    <t>U C/JUM zaposlen je najmanje jedan lliječnik koji je na raspolaganju permanentno cijelog dana radi pokrivanja usluga hitne pomoći.</t>
  </si>
  <si>
    <t>U svakoj smjeni prisutna je medicinska sestra koja je prošla dodatnu obuku iz urgentne medicine ili ima dovoljno radnog iskustva u C/JUM.</t>
  </si>
  <si>
    <t>U C/JUM postoji tim za reanimaciju u slučaju srčanog aresta koji je na raspolaganju tokom cijelog dana.</t>
  </si>
  <si>
    <t>Član osoblja koji je obučen i certificiran za primjenu naprednih tehnika održavanja života na dužnosti je tokom cijelog dana.</t>
  </si>
  <si>
    <t>C/JUM koji tretiraju hitne pedijatrijske slučajeve imaju tokom cijelog dana na raspolaganju jednog člana osoblja koji je certificiran i ima iskustva u naprednim tehnikama održavanja života djece.</t>
  </si>
  <si>
    <t>C/JUM koje tretiraju hitne pedijatrijske slučajeve imaju na dužnosti medicinsku sestru specijaliziranu za njegu djece za sve vrijeme trajanja tretmana koja je na raspolaganju na poziv tokom cijelog dana.</t>
  </si>
  <si>
    <t>Radiološka dijagnostika je na raspolaganju tokom 24 sata.</t>
  </si>
  <si>
    <t>Postoje programi za snabdijevanje lijekovima, intravenoznim tekućinama (uključujući plazma ekspandere), sterilnim predmetima, predmetima za jednokratnu upotrebu i rubljem tokom 24 sata.</t>
  </si>
  <si>
    <t>Unutar zdravstvene ustanove/jedinice postoji jedinica intenzivne njege (nivo 2 ili viši) koja je na raspolaganju za podršku C/JUM.</t>
  </si>
  <si>
    <t>Na raspolaganju su kapaciteti za određivanje krvne grupe pacijenata i isporuke krvi i krvnih pripravaka.</t>
  </si>
  <si>
    <t>Laboratoriji su na raspolaganju tokom 24 sata za sva rutinska ispitivanja i rutinske analize krvi, urina i drugih tjelesnih tečnosti.</t>
  </si>
  <si>
    <t>Postoje operacione sale za hitne zahvate s hirurškim timom koji je kvalificiran za hitne operativne zahvate (anesteziolozi, hirurzi, pomoćno osoblje) koji su na raspolaganju cijelo vrijeme.</t>
  </si>
  <si>
    <t xml:space="preserve">Postoji datirana, dokumentirana procedura o postupanju u slučaju iznenadne smrti (npr, smrt pri dolasku, dovežen mrtav pacijent). </t>
  </si>
  <si>
    <t xml:space="preserve">Postoji datirana, dokumentirana procedura za postupanje u hitnim pedijatrijskim slučajevima. </t>
  </si>
  <si>
    <t xml:space="preserve">Postoje datirane, dokumentirane procedure za postupanje s pacijentovom svojinom. </t>
  </si>
  <si>
    <t>Lokacija C/JUM jasno je označena unutar kruga zdravstvene ustanove.</t>
  </si>
  <si>
    <t>Lokacija hitnog pristupa je označena.</t>
  </si>
  <si>
    <t>Postoji prostor za inicijalnu procjenu pacijenta pri dolasku u kojem je osigurana privatnost.</t>
  </si>
  <si>
    <t>Postoji prostor za opservaciju i medicinski tretman pacijenta u kojem je osigurana privatnost.</t>
  </si>
  <si>
    <t>Pacijente procjenjuju iskusni liječnik ili medicinska sestra.</t>
  </si>
  <si>
    <t>Provedena procjena se evidentira i potpisuje.</t>
  </si>
  <si>
    <t>Svi pacijenti se pri dolasku tačno identificiraju i šifriraju prema jedinstvenom broju evidencije.</t>
  </si>
  <si>
    <t>Evidentira se provedeni hitni tretman pacijenta, a ako je pacijent primljen u zdravstvenu ustanovu kopija evidencije o hitnom tretmanu je uključena u historiju bolesti na organizacionoj jedinici na kojem je pacijent primljen. Evidencija o hitnom tretmanu je uvijek na raspolaganju.</t>
  </si>
  <si>
    <t>Ozbiljno bolesni pacijenti se promatraju i prate sve vrijeme.</t>
  </si>
  <si>
    <t>Ozbiljno bolesni pacijenti koji se premještaju u drugu zdravstvenu ustanovu/organizacionu jedinicu imaju pratnju koja je osposobljena za rješavanje mogućih komplikacija prilikom transporta.</t>
  </si>
  <si>
    <t>STANDARD 6.8 HIRURŠKE ORGANIZACIONE JEDINICE</t>
  </si>
  <si>
    <t>Postoji pisani opis uloge svakog člana profesionalnog osoblja u operacionoj sali (uključujući osoblje na edukaciji i gostujuće osoblje), što obuhvata raspodjelu odgovornosti za menadžment i opise uloga za: liječnike, licencirane medicinske sestre, pomoćno osoblje, hirurge, transfuziologe i specijalizirano tehničko osoblje.</t>
  </si>
  <si>
    <t>Glavna i odgovorna licencirana sestra ili hirurg s iskustvom u radu u operacionoj sali su na dužnosti tokom cijelog dana u operacionoj sali.</t>
  </si>
  <si>
    <t>Specijalista anesteziolog je na raspolaganju cijelo vrijeme tokom dana uključujući i njegovu pripravnost na poziv.</t>
  </si>
  <si>
    <t>Svi pacijenti koji se podvrgavaju hirurškom tretmanu imaju zakazani sastanak prije prijema s hirurgom koji će izvesti proceduru.</t>
  </si>
  <si>
    <t>Hirurg koji izvodi operativni zahvat je na raspolaganju u zdravstvenoj ustanovi prije nego što anesteziolog započne anesteziju.</t>
  </si>
  <si>
    <t>Anesteziolog je prisutan u operacionoj sali za vrijeme operacije i za vrijeme oporavka pacijenta od anestetika sve do otpuštanja iz sobe za oporavak od anestezije.</t>
  </si>
  <si>
    <t>Obučeni anestetičari na raspolaganju su ili dostupni tokom 24 sata.</t>
  </si>
  <si>
    <t>Postoji dežurna osoba u operacionoj sali cijelo vrijeme tokom 24 sata koja je prošla obuku o naprednoj tehnici održavanja života.</t>
  </si>
  <si>
    <t>Organizaciona jedinica za radiološku dijagnostiku je na raspolaganju tokom 24 sata.</t>
  </si>
  <si>
    <t>Ustanova ima organizacionu jedinicu intenzivne njege nivoa 1 koja je na raspolaganju pri obavljanju operativnih zahvata.</t>
  </si>
  <si>
    <t>Zdravstvena ustanova/jedinica pruža usluge tretmana bola koje su na raspolaganju tokom 24 sata za sve operirane pacijente.</t>
  </si>
  <si>
    <t>Organizaciona jedinica za laboratorijsku dijagnostiku, uključujući i banku krvi je na raspolaganju tokom 24 sata.</t>
  </si>
  <si>
    <t>Postoje programi kojima se uređuje 24-satna raspoloživost osoblja operacione sale za potrebe osoblja u sali za hitne operacije i sobi za oporavak nakon operacije, odnosno u poluintenzivnoj njezi.</t>
  </si>
  <si>
    <t>Postoje redovni jednomjesečni sastanci svog osoblja koje radi u operacionoj sali.</t>
  </si>
  <si>
    <t xml:space="preserve">Postoji datirana, dokumentirana politika kontinuiranog profesionalnog razvoja za medicinsko i nemedicinsko osoblje koje radi u operacionom bloku. </t>
  </si>
  <si>
    <t>Zdravstveno stanje pacijenta prije operacije se bilježi u historiju bolesti.</t>
  </si>
  <si>
    <t>Bilješke o izvedenoj hirurškoj proceduri unesene su u operacijski list koji je sastavni dio historije bolesti pacijenta.</t>
  </si>
  <si>
    <t>Historija bolesti pacijenta sadrži dokument (anesteziološki list) o vođenju anestezije i evaluaciju kvaliteta pružene njege.</t>
  </si>
  <si>
    <t>Detaljan opis svih ugrađenih implantata, uključujući grupni i serijski broj implantata upisan je u historiju bolesti pacijenta kao i na glavnu listu koja se nalazi u operacionoj sali.</t>
  </si>
  <si>
    <t>Održava se protokol operacija, a unosi podataka u protokol se provjeravaju. Operator unosi podatke u protokol i svojim potpisom potvrđuje da su unešeni podaci tačni, a glavna instrumentarka vodi protokol utrošenog materijala.</t>
  </si>
  <si>
    <t>Bilješke o kliničkom posmatranju za vrijeme oporavka od anestezije upisuju se u historiju bolesti pacijenta, uključujući, npr. stanje disanja pacijenta, stanje kardiovaskularnog sistema i stanje kože.</t>
  </si>
  <si>
    <t xml:space="preserve">Postoji datirana, dokumentirana procedura o dokumentiranju sterilizacije u operacionom bloku. </t>
  </si>
  <si>
    <t xml:space="preserve">Postoji datirana, dokumentirana procedura o dokumentiranju uklanjanja otpadnih materijala iz operacionog bloka i čišćenju operacionog bloka. </t>
  </si>
  <si>
    <t>Postoje pisani principi i procedure za izvođenje operativnih zahvata. Procedure su razvijene od strane multidisciplinarnog tima uz priloge svakog člana tima.</t>
  </si>
  <si>
    <t>6.8.25</t>
  </si>
  <si>
    <t xml:space="preserve">Postoji datirana, dokumentirana procedura za raspoređivanje pacijenata prema elektivnim hirurškim procedurama. </t>
  </si>
  <si>
    <t xml:space="preserve">Postoji datirana, dokumentirana procedura za prikupljanje i primanje svih informacija u operacionoj sali prije operacije, koje su značajne za planiranje perioperativne njege. </t>
  </si>
  <si>
    <t xml:space="preserve">Postoji datirana, dokumentirana procedura o provjeri prisustva planiranog osoblja prije započinjanja operacije. </t>
  </si>
  <si>
    <t xml:space="preserve">Postoji datirana, dokumentirana procedura o načinu ulaska u operacioni blok i načinu ponašanja u operacionom bloku. </t>
  </si>
  <si>
    <t xml:space="preserve">Postoji datirana, dokumentirana procedura za procjenu pacijenta prije uvođenja u anesteziju, koja uključuje zahtjev da anesteziolog koji će voditi anesteziju pregleda pacijenta prije operacije. Pregled anesteziologa obuhvata: procjenu općeg zdravstvenog stanja pacijenta, informiranje o lijekovima koje pacijent koristi i procjenu bilo kojeg specifičnog problema koji bi mogao utjecati na anesteziju. </t>
  </si>
  <si>
    <t xml:space="preserve">Postoji datirana, dokumentirana procedura za usmene i pismene preoperativne instrukcije koje se daju pacijentu, uključujući uputstva o uzdržavanju od hrane, uzimanju lijekova koje je pacijent koristio, i pratnji do operacione sale i nakon izlaska iz sale. </t>
  </si>
  <si>
    <t xml:space="preserve">Postoje datirane, dokumentirane procedure za potvrdu identifikacije pacijenta nakon dolaska u operacioni blok i za ponovnu identifikaciju pacijenta od strane anesteziologa prije uvođenja u anesteziju. </t>
  </si>
  <si>
    <t xml:space="preserve">Postoji datirana, dokumentirana procedura za potvrđivanje vrste i mjesta operacije. </t>
  </si>
  <si>
    <t xml:space="preserve">Postoji datirana, dokumentirana procedura za provjeru izvršenog preoperativnog depiliranja i šišanja, uklanjanja vještačkih zubala i ostalih protetskih pomagala, kao i nakita. </t>
  </si>
  <si>
    <t xml:space="preserve">Postoji datirana, dokumentirana procedura za provjeru preoperativnih pretraga, kao što su rtg. snimci, EKG snimci, i drugih potrebnih dijagnostičkih pretraga. </t>
  </si>
  <si>
    <t xml:space="preserve">Postoji datirana, dokumentirana procedura za provjeru dokumenata o pristanku pacijenta na operativni zahvat uključujući i osiguranje informacija za pacijente. </t>
  </si>
  <si>
    <t>Postoji datirana, dokumentirana procedura za procjenu pacijentove podobnosti za operativni tretman, što uključuje procjene hirurga i anesteziologa o preoperativnom zdravstvenom stanju pacijenta i procjenu interniste koji je bio prethodno konsultiran.</t>
  </si>
  <si>
    <t xml:space="preserve">Postoji datirana, dokumentirana procedura za poduzimanje koraka u prevenciji venskog tromboembolizma. </t>
  </si>
  <si>
    <t xml:space="preserve">Postoje datirane, dokumentirane preoperativne procedure koje pokrivaju slijedeća pitanja: postavljanje pacijenta u podesan položaj na operacionom stolu, zaštita pacijenta od dijatermijskih opekotina, zaštita pacijenta od lasera i rizika zračenja. </t>
  </si>
  <si>
    <t xml:space="preserve">Postoji datirana, dokumentirana procedura za brojanje sredstava koja se koriste tokom operacije i za postupke u slučaju njihovog neodgovarajućeg broja. </t>
  </si>
  <si>
    <t xml:space="preserve">Postoji datirana, dokumentirana procedura za evidentiranje uzoraka tkiva koja su poslana na laboratorijsku analizu. </t>
  </si>
  <si>
    <t xml:space="preserve">Postoje datirane, dokumentirane procedure za smanjenje rizika prilikom rukovanja s krvlju i tjelesnim tekućinama. </t>
  </si>
  <si>
    <t xml:space="preserve">Postoji datirana, dokumentirana procedura u slučaju povrede hirurga i drugog osoblja tokom operativnog zahvata. </t>
  </si>
  <si>
    <t xml:space="preserve">Postoji datirana, dokumentirana procedura za obavljanje zahvata u oralnoj hirurgiji pod općom anestezijom. </t>
  </si>
  <si>
    <t xml:space="preserve">Postoji datirana, dokumentirana procedura o raspoloživosti operacionih sala za kritične/nepredviđene situacije. </t>
  </si>
  <si>
    <t xml:space="preserve">Postoje datirani, dokumentirani kriteriji za otpuštanje pacijenta iz sobe za oporavak nakon operacije. </t>
  </si>
  <si>
    <t xml:space="preserve">Postoje datirane, dokumentirane procedure za sigurno korištenje anesteziološke opreme i korištenje opreme koja uklanja različita isparenja i ostatke anestetičkih gasova. </t>
  </si>
  <si>
    <t xml:space="preserve">Postoje datirane, dokumentirane procedure za redovito održavanje velikih dijelova opreme kao što su aparati za anesteziju, dijatermijski laseri i mikroskopi. </t>
  </si>
  <si>
    <t xml:space="preserve">Postoji datirana, dokumentirana procedura o provjeri tehničke ispravnosti svih aparata i instrumentarija u operacionom bloku. </t>
  </si>
  <si>
    <t xml:space="preserve">Postoji datirana, dokumentirana procedura za provjeru krvi i krvnih pripravaka za operaciju. </t>
  </si>
  <si>
    <t xml:space="preserve">Postoji datirana, dokumentirana procedura za provjeru snabdjevenosti operacionog bloka. </t>
  </si>
  <si>
    <t xml:space="preserve">Postoji datirana, dokumentirana procedura o kontroli infekcije u operacionom bloku. </t>
  </si>
  <si>
    <t xml:space="preserve">Postoji datirana, dokumentirana procedura o sterilizaciji u operacionom bloku. </t>
  </si>
  <si>
    <t xml:space="preserve">Postoji datirana, dokumentirana procedura o čišćenju operacionog bloka. </t>
  </si>
  <si>
    <t xml:space="preserve">Postoji datirana, dokumentirana procedura o uklanjanju otpadnog materijala iz operacionog bloka. </t>
  </si>
  <si>
    <t xml:space="preserve">Postoji datirana, dokumentirana procedura o postupanju sa kadaverom u operacionom bloku. </t>
  </si>
  <si>
    <t xml:space="preserve">Postoji datirana, dokumentirana procedura o osiguranju bezbjednosnih uvjeta u operacionom bloku. </t>
  </si>
  <si>
    <t xml:space="preserve">Postoji datirana, dokumentirana politika o razvoju operacionog bloka u vezi s primjenom novih tehnologija. </t>
  </si>
  <si>
    <t>Operacione sale tako su dizajnirane da osiguravaju prihvat pacijenata iz čekaonice koja je odvojena od operacione sale i prilaznog hodnika.</t>
  </si>
  <si>
    <t>Operaciona sala je dovoljno velika da se prilagodi pacijentu, anesteziologu, hirurgu i njihovim pomoćnicima.</t>
  </si>
  <si>
    <t>U operacionoj sali postoji sistem pomoćnog napajanja energentima u slučajevima prekida u napajanju glavnog voda. Utičnice za rezervno napajanje energentima su označene.</t>
  </si>
  <si>
    <t>Kada se koristi oprema za vještačko disanje uključen je alarm za obavještavanje o isključenju aparata.</t>
  </si>
  <si>
    <t xml:space="preserve">Soba za oporavak nalazi se unutar operacionog bloka ali izvan prostora za prijem. </t>
  </si>
  <si>
    <t>Soba za oporavak ima opremu za praćenje vitalnih funkcija, uključujući EKG, opremu za reanimaciju sa defibrilatorom. Soba je dovoljno velika da se prilagodi pacijentu koji leži, osoblju i opremi za reanimaciju i omogući laku komunikaciju i pristup osoblju u kritičnim situacijama.</t>
  </si>
  <si>
    <t>Dizajn operacionih sala osigurava razdvajanje čistih od prljavih prostora.</t>
  </si>
  <si>
    <t>Operaciona sala je opskrbljena instrumentima i opremom za sterilizaciju i ima pristup uređajima za ponovnu sterilizaciju instrumenata.</t>
  </si>
  <si>
    <t>Anesteziolog se brine da su potrebna oprema i lijekovi na raspolaganju i provjerava ih prije započinjanja anestezije.</t>
  </si>
  <si>
    <t>Vođenje anestezije i operacije prati se i bilježi u skladu s minimumom standardnih podataka.</t>
  </si>
  <si>
    <t>Na raspolaganju su instrumenti i vodilje za provođenje otežane intubacije, traheostomiju, zaustavljanje masivnog krvarenja i tretman maligne hiperpireksije.</t>
  </si>
  <si>
    <t>Na raspolaganju je mobilni aparat za sukciju s neovisnim električnim napajanjem i postoji pristup rezervnom aparatu u slučaju kvara.</t>
  </si>
  <si>
    <t>Postoji označen frižider za čuvanje krvi u operacionom bloku.</t>
  </si>
  <si>
    <t>Osobna zaštitna oprema je na raspolaganju svom osoblju i koristi se u slučaju potrebe.</t>
  </si>
  <si>
    <t>U operacionim salama instalirani su klima uređaji ili postoji centralni klima/ventilacioni sistem koji se može regulisati u svakoj prostoriji posebno.</t>
  </si>
  <si>
    <t>Postoje uređaji za čišćenje zraka u slučaju obavljanja velikih ortopedskih operativnih zahvata, npr. ugradnje vještačkog kuka.</t>
  </si>
  <si>
    <t>Prikupljaju se i ocjenjuju podaci o iskorištenosti operacione sale i broju otkazanih operativnih zahvata s razlozima otkazivanja.</t>
  </si>
  <si>
    <t xml:space="preserve"> </t>
  </si>
  <si>
    <t>Prikupljaju se podaci za provjeru kliničkog kvaliteta o broju neplaniranih ponovljenih operativnih zahvata zbog postoperativnih komplikacija.</t>
  </si>
  <si>
    <t>STANDARD 6.9: DNEVNI HIRURŠKI TRETMAN</t>
  </si>
  <si>
    <t>Organizacionom jedinicom dnevne hirurgije upravlja menadžer sa dužnostima i odgovornostima za koordinaciju svih aktivnosti organizacionih jedinicâ.</t>
  </si>
  <si>
    <t>Postoji odbor za dnevnu hirurgiju ili savjetodavna grupa koja uključuje sve konsultante jedinice.</t>
  </si>
  <si>
    <t>Imenovani su hirurzi koji izvode dnevni tretman.</t>
  </si>
  <si>
    <t>Na organizacionoj jedinici dnevne hirurgije prisutan je obučeni anesteziolog sve dok svi pacijenti ne dođu svijesti i oporave se od anestezije.</t>
  </si>
  <si>
    <t>Za pacijente koji se nalaze na dnevnom tretmanu na raspolaganju je obučeni hirurg dok svi pacijenti sa liste ne budu otpušteni.</t>
  </si>
  <si>
    <t xml:space="preserve">Postoji dokument u kojem su datirana, dokumentirana pravila organizacione jedinice dnevnih tretmana. </t>
  </si>
  <si>
    <t>Pravila organizacione jedinice dnevnog tretmana uključuju adminstrativne procedure za dnevni tretman pacijenta od predprijema do otpuštanja.</t>
  </si>
  <si>
    <t>Pravila organizacione jedinice dnevnog tretmana specificiraju kliničke procedure koje se izvode u jedinici za dnevni tretman.</t>
  </si>
  <si>
    <t>Pravila dnevnog tretmana uključuju procjenu zdravstvene sposobnosti pacijenta za dnevni tretman prema odgovarajućim dokumentiranim kriterijima za pacijente koji se podvrgavaju dnevnoj hirurgiji.</t>
  </si>
  <si>
    <t>Operativna pravila dnevnog tretmana uključuju uputstva za tretman djece na dnevnoj hirurgiji ili ambulantnom tretmanu.</t>
  </si>
  <si>
    <t>Pravila dnevnog tretmana uključuju uputstva o procedurama za prethodnu procjenu svih pacijenata koji se podvrgavaju općoj anesteziji ili sedaciji.</t>
  </si>
  <si>
    <t>Kliničar procjenjuje opće zdravstveno stanje, hirurško stanje i obiteljski status pacijenta prije dana prijema pacijenta.</t>
  </si>
  <si>
    <t>Pisane i usmene informacije o zahtjevima za prethodnu procjenu pacijenta i pripremu se prema proceduri daju pacijentima prije prijema.</t>
  </si>
  <si>
    <t>Pacijenti dobivaju, u usmenoj ili pisanoj formi, opis mogućih postoperativnih i sporednih efekata opće anestezije, npr. o pospanosti, mučnini, vrtoglavici, povraćanju i glavobolji.</t>
  </si>
  <si>
    <t>Prije izvođenja procedure, pacijentima se daju pisane i usmene informacije koje se odnose na zahtjeve za pacijentovo sigurno otpuštanje poslije procedure.</t>
  </si>
  <si>
    <t xml:space="preserve">Postoji datirana, dokumentirana procedura koja se odnosi na kliničke podatke i rezultate pretraga koji se prikupljaju prije operacije. </t>
  </si>
  <si>
    <t xml:space="preserve">Postoji datirana, dokumentirana procedura koja se odnosi na pripremanje tačnih identifikacijskih narukvica. </t>
  </si>
  <si>
    <t xml:space="preserve">Postoji datirana, dokumentirana procedura koja se odnosi na zakazivanje ambulantnih kontrolnih pregleda koji su potrebni. </t>
  </si>
  <si>
    <t xml:space="preserve">Postoji datirana, dokumentirana procedura organizaciona jedinica koja se odnosi na otpuštanje pacijenata, a kojom se uređuje da se pacijenti otpuštaju kući na njegu odrasloj osobi i uz pratnju do kuće nakon davanja općih anestetika ili sedativa. </t>
  </si>
  <si>
    <t xml:space="preserve">Postoji datirana, dokumentirana procedura otpuštanja kojom se uređuje da se pacijentu i njegovatelju prilikom otpuštanja daju dokumentirane postoperativna uputstva. </t>
  </si>
  <si>
    <t xml:space="preserve">Postoji datirana, dokumentirana procedura za neočekivane prijeme koji zahtijevaju ležanje u zdravstvenoj ustanovi zbog postoperativnih komplikacija. </t>
  </si>
  <si>
    <t>Pripremljen je kratak pregled otpusta koji sadrži dijagnozu, proceduru kojoj je pacijent podvrgnut, sve komplikacije koje su se javile i detalje o lijekovima koje će pacijent uzimati kod kuće.</t>
  </si>
  <si>
    <t>Kopija otpusnog pisma se šalje liječniku koji je uputio pacijenta na proceduru i/ili porodičnom liječniku pacijenta.</t>
  </si>
  <si>
    <t xml:space="preserve">U organizacionoj jedinici postoji dokumentacija za pacijente koji se podvrgavaju dnevnim hirurškim ili invazivnim procedurama. </t>
  </si>
  <si>
    <t>Dokumentacija o dnevnoj hirurgiji/procedurama sadrži sve potrebne podatke i informacije.</t>
  </si>
  <si>
    <t>Protokol izvedenih operacija/procedura u toku dana vodi se i čuva se u jedinici dnevne hirurgije</t>
  </si>
  <si>
    <t>Postoje prostorije za preoperativnu procjenu pacijenta.</t>
  </si>
  <si>
    <t>Postoji opremljena zona s obučenim osobljem za pacijente koji se oporavljaju od anestezije, koja se prilagođava posebnim potrebama djece.</t>
  </si>
  <si>
    <t>U operacionim salama postoje odvojene čiste i prljave prostorije.</t>
  </si>
  <si>
    <t>Organizaciona jedinica za dnevnu hirurgiju je opremljena sa prilagodljivim kolicima i krevetima.</t>
  </si>
  <si>
    <t>Organizaciona jedinica za dnevnu hirurgiju ima recepciju koja pacijentima i pratnji omogućuje čekanje po dolasku i prije odlaska s organizacione jedinice.</t>
  </si>
  <si>
    <t>Za potrebe dnevne hirurgije na raspolaganju su usluge laboratorija, radiologije i bolničke apoteke.</t>
  </si>
  <si>
    <t>Postoje prostorije za presvlačenje koje omogućavaju privatnost prilikom presvlačenja.</t>
  </si>
  <si>
    <t>Postoje toaleti za pacijente s ručkama, sigurnim bravama i umivaonikom.</t>
  </si>
  <si>
    <t>Redovno se provodi provjera kliničkog kvaliteta u pogledu izvršenja i indikatora ishoda, koja pokriva neuspjele upute, odnosno nepotrebne procjene za pacijente koji nisu bili podesni za izvođenje zahvata dnevne hirurgije/procedura.</t>
  </si>
  <si>
    <t>Postoji redovna provjera otkazivanja procedura tokom dana.</t>
  </si>
  <si>
    <t>STANDARD 6.10: KARDIOHIRURGIJA</t>
  </si>
  <si>
    <t>Kardiohirurgija se izvodi u operacionim salama koje su potpuno opremljene za tu namjenu.</t>
  </si>
  <si>
    <t>Subspecijalista kardiohirurg s iskustvom u radu u kardiohirurškoj operacionoj sali na dužnosti je tokom cijelog dana u operacionoj sali.</t>
  </si>
  <si>
    <t>Operacionu salu i intenzivnu njegu opslužuje anesteziolog koji je odgovoran za usluge pružanje anestezije u području oblasti kardiohirurgije.</t>
  </si>
  <si>
    <t>Odgovorna licencirana sestra-instrumentarka na dužnosti je tokom cijelog dana u operacionoj sali.</t>
  </si>
  <si>
    <t>Odgovorna licencirana sestra-perfuzionist na dužnosti je tokom cijelog dana u operacionoj sali.</t>
  </si>
  <si>
    <t>Odgovorna licencirana sestra-anestetičar na dužnosti je tokom cijelog dana u operacionoj sali.</t>
  </si>
  <si>
    <t>Blizu operacionih sala nalazi se satelitski laboratorij za mjerenje krvnih gasova, elektrolita, hemoglobina i antikoagulacije.</t>
  </si>
  <si>
    <t xml:space="preserve">Oprema za monitoring pacijenta i mašine za srčani bypass održavaju se, popravljaju i kalibriraju od strane kvalificiranih stručnjaka ili se održavaju na osnovu ugovora s vanjskim snabdjevačem. </t>
  </si>
  <si>
    <t>Za pacijente neposredno nakon operacije se prema proceduri pruža intenzivna sestrinska njega nivoa 2 (minimum).</t>
  </si>
  <si>
    <t>Poduzima se klinička revizija kardiohirurgije u skladu s međunarodnim standardima.</t>
  </si>
  <si>
    <t>Rezultati revizije se razmjenjuju u svrhu pregleda istovrsnika.</t>
  </si>
  <si>
    <t xml:space="preserve">Razvijeni su integrirani putevi zaštite, kliničke vodilje ili protokoli koji uključuju i srčanu rehabilitaciju. </t>
  </si>
  <si>
    <t>Prije otpusta se prema proceduri obavlja procjena fizičkih, psiholoških i socijalnih potreba za srčanu rehabilitaciju.</t>
  </si>
  <si>
    <t>Angiosale koje se koriste u interventoj kardiologiji su opremljene odgovarajućom opremom i imaju uvježbano osoblje, a podržane su sveobuhvatnim dokumentiranim procedurama</t>
  </si>
  <si>
    <t>Postoji pisani opis uloge svakog člana profesionalnog osoblja u angiosali (uključujući osoblje na edukaciji i gostujuće osoblje), što obuhvata raspodjelu odgovornosti za menadžment i opise uloga za ljekare, licencirane medicinske sestre, pomoćno osoblje i specijalizirano tehničko osoblje.</t>
  </si>
  <si>
    <t>Interventni kardiolog s iskustvom u radu u angiosali je na dužnosti tokom cijelog dana.</t>
  </si>
  <si>
    <t>Licencirana medicinska sestra opšteg smjera i radiološkog smjera s iskustvom u radu u angiosali na dužnosti je tokom cijelog dana.</t>
  </si>
  <si>
    <t>Svi pacijenti koji se podvrgavaju interventnoj kardiološkoj proceduri su pregledani od strane interventnog kardiologa.</t>
  </si>
  <si>
    <t>Svi pacijenti koji se vode kao elektivni prije interventne kardiološke procedure dobiju informativni list koji sadrži uputstva za pripremu za intervenu kardiološku proceduru.</t>
  </si>
  <si>
    <t>Svi pacijenti koji se vode kao hitni pacijenti, a podliježu invazivnoj proceduri transferiraju se iz nadležne zdravstvene ustanove po pozivu i pripremaju se prema proceduri po uputama za pacijente koji zahtijevaju hitnu kardiološku proceduru.</t>
  </si>
  <si>
    <t>Služba intenzivne njege nivoa 1 je na raspolaganju svim jedinicama koje obavljaju interventne kardiološke procedure.</t>
  </si>
  <si>
    <t>Kardiohirurgija je na raspolaganju svim jedinicama koje obavljaju interventne kardiološke procedure.</t>
  </si>
  <si>
    <t>Postoji pisana procedura o načinu postupanja sa pacijentom nakon interventne kardiološke procedure.</t>
  </si>
  <si>
    <t>Preporuke za tretman pacijenta nakon interventne kardiološe procedure dostavljaju se u pisanoj formi pacijentu i ljekaru porodične medicine.</t>
  </si>
  <si>
    <t>Osoblje zaposleno u angiosali tokom rada dužno je koristiti zakonom propisanu zaštitnu opremu za rad u zoni zračenja.</t>
  </si>
  <si>
    <t>Postoji pisana procedura o pohranjivanju angiografskog nalaza nakon urađene angiografske pretrage.</t>
  </si>
  <si>
    <t>Oprema za izvođenje kardioloških invazivnih procedura i monitoring pacijenta se popravlja i kalibrira od strane kvalificiranih stručnjaka ili se održavaju na osnovu ugovora s vanjskim snabdjevačem.</t>
  </si>
  <si>
    <t>Pacijentima se daju inicijalni savjeti o zdravom načinu života i zabilješka o tom savjetu bilježi se u historiju bolesti.</t>
  </si>
  <si>
    <t>Pacijentima se daju savjeti o zdravoj ishrani i zabilješka o tom savjetu se bilježi u historiju bolesti.</t>
  </si>
  <si>
    <t>STANDARD 6.11: KOZMETIČKA HIRURGIJA</t>
  </si>
  <si>
    <t>Hirurzi koji izvode kozmetičku hirurgiju članovi su profesionalne organizacije koja ih okuplja i stalno se profesionalno usavršavaju.</t>
  </si>
  <si>
    <t>Zdravstvena ustanova ima dokaze o obuci i ekspertizi hirurga za specifične procedure u domenu kozmetičke hirurgije, u skladu sa zahtjevima udruženja i struke.</t>
  </si>
  <si>
    <t>Postoje objavljene informacije za pacijente/korisnike koje daju pregled svih raspoloživih kozmetičkih hirurških procedura koje se obavljaju u ustanovi.</t>
  </si>
  <si>
    <t>Informativni materijali sadrže i informacije o cijenama usluga i kozmetičkih hirurških procedura i vrlo su jasni u pogledu onoga što je uključeno u cijenu, a što nije.</t>
  </si>
  <si>
    <t>Svi pacijenti/korisnici prema proceduri imaju početni zakazani sastanak sa hirurgom koji će izvoditi proceduru.</t>
  </si>
  <si>
    <t>Svi hirurzi koji se bave kozmetičkom hirurgijom pregledaju potencijalne pacijente/korisnike, u ustanovi u kojoj rade, s ciljem da procijene prikladnost kandidata za kozmetičku hirurgiju.</t>
  </si>
  <si>
    <t xml:space="preserve">Hirurg je dužan savjetovati pacijenta da informira svog liječnika u primarnoj zaštiti o izvršenoj kozmetičkoj proceduri. </t>
  </si>
  <si>
    <t>Postoji datirana, dokumentirana procedura kojom se od pacijenta/korisnika traži da se formalno saglasi ili odbije informiranje njegovog liječnika opće prakse o bilo kojem tretmanu ili medikaciji koja je u vezi sa kozmetičkom hirurgijom.</t>
  </si>
  <si>
    <t>Prije i poslije kozmetičke hirurške procedure pacijenti/korisnici se fotografiraju prema proceduri.</t>
  </si>
  <si>
    <t>Svi objekti, prostori i oprema za provođenje kozmetičke hirurgije zadovoljavaju minimalne standarde koje kontroliše nadležna inspekcijska služba.</t>
  </si>
  <si>
    <t xml:space="preserve">Postoje datirane, dokumentirane procedure za sigurno korištenje sve opreme koja se koristi u plastičnoj i rekonstruktivnoj hirurgiji u ustanovi. </t>
  </si>
  <si>
    <t>Sve osoblje koje koristi opremu završilo je obuku iz sigurne kliničke upotrebe opreme, u tome je pokazalo stručnost i njihova obuka i stručnost su dokumentirani.</t>
  </si>
  <si>
    <t>O redovnim izvještajima vezanim za kliničke incidente u kozmetičkoj hirurgiji raspravlja se u zdravstvenoj ustanovi i o tome postoji evidencija.</t>
  </si>
  <si>
    <t>Postoje dogovoreni integrirani putevi zaštite, kliničke vodilje ili protokoli koji se koriste za najčešće kozmetičke i druge hirurške procedure u plastičnoj i rekonstruktivnoj hirurgiji.</t>
  </si>
  <si>
    <t xml:space="preserve">Od svih pacijentica/korisnica koje se podvrgavaju protetičnoj grudnoj implantaciji traži se pristanak da se detalji o njihovoj operaciji pošalju u nacionalni registar. </t>
  </si>
  <si>
    <t>Kliničko osoblje ima dokumentiranu edukaciju iz tehnika i vještina kozmetičke hirurgije.</t>
  </si>
  <si>
    <t>STANDARD 6.12: TRANSPLANTACIJSKA HIRURGIJA</t>
  </si>
  <si>
    <t xml:space="preserve">Postoje datirane, dokumentirane politike i procedure za izvođenje transplantacijskih operacija, koje osiguravaju praćenje porijekla izvora svih doniranih organa i tkiva. </t>
  </si>
  <si>
    <t>STANDARD 6.13: PEDIJATRIJSKE I HIRURŠKE USLUGE ZA DJECU I ADOLESCENTE</t>
  </si>
  <si>
    <t>U jedinicama koje su namijenjene djeci postoje najmanje dvije sestre s iskustvom u njezi djece koje su na dužnosti tokom cijelog dana.</t>
  </si>
  <si>
    <t>Kvalificirana pedijatrijska sestra odgovorna je za planiranje potreba pedijatrijske sestrinske njege, kompletiranje pisanih podataka o planu njege i ugovaranja rutinske njege s porodicom.</t>
  </si>
  <si>
    <t>Svako dijete njeguje imenovani pedijatar na svim pedijatrijskim organizacionim jedinicama, a na ostalim jedinicama gdje se liječe djeca, imenovan je pedijatar konsultant.</t>
  </si>
  <si>
    <t>Kada se djeca primaju na organizacionu jedinicu postoji medicinsko osoblje na dužnosti tokom cijelog dana koje ima najmanje šest mjeseci skorašnje pedijatrijske prakse.</t>
  </si>
  <si>
    <t>Hirurške procedure za djecu ispod tri godine života (koja imaju dodatne hirurške i anestezijske rizike) provode samo dječiji hirurzi i anesteziolozi sa posebnom obukom za pedijatrijsku anesteziju.</t>
  </si>
  <si>
    <t>Medicinske sestre, liječnici dječijih hirurških organizacionih jedinicâ i anesteziolozi, prošli su obuku o specijalnim potrebama djece s ciljem da se osigura sigurna postoperativna njega.</t>
  </si>
  <si>
    <t xml:space="preserve">Postoji datirana, dokumentirana procedura za prijem djece i adolescenata na organizacionu jedinicu. </t>
  </si>
  <si>
    <t>6.13.9</t>
  </si>
  <si>
    <t xml:space="preserve">Postoji datirana, dokumentirana procedura za hitni prijem djece i adolescenata u zdravstvenu ustanovu. </t>
  </si>
  <si>
    <t xml:space="preserve">Postoji datirana, dokumentirana procedura za zadovaljavanje specifičnih potreba djece i adolescenata za slučajeve prijema u jedinicu za dnevni hirurški tretman. </t>
  </si>
  <si>
    <t xml:space="preserve">Postoje datirane, dokumentirane procedure za administraciju anestezije i lijekova djeci. </t>
  </si>
  <si>
    <t xml:space="preserve">Postoji datirana, dokumentirana procedura za preoperativnu pripremu djece, uključujući liste zakazivanja samo za djecu ili zakazivanja djece na početku opće operativne liste. </t>
  </si>
  <si>
    <t xml:space="preserve">Postoji datirana, dokumentirana procedura za prijem djece u intenzivnu njegu, tamo gdje je to osigurano u zdravstvenoj ustanovi, ili premještanje na intenzivnu njegu u drugu instituciju, ako ne postoji u zdravstvenoj ustanovi. </t>
  </si>
  <si>
    <t xml:space="preserve">Postoji datirana, dokumentirana procedura za premještaj djece na pedijatrijsku organizacionu jedinicu kod kojih se stanje pogoršalo ili se razvila komplikacija prije planiranog operativnog zahvata. </t>
  </si>
  <si>
    <t>6.13.15</t>
  </si>
  <si>
    <t xml:space="preserve">Postoji datirana, dokumentirana procedura za otpuštanje djece. </t>
  </si>
  <si>
    <t xml:space="preserve">Postoji datirana, dokumentirana procedura za zadovoljavanje potreba djece koja dolaze u ambulante zdravstvene ustanove. </t>
  </si>
  <si>
    <t xml:space="preserve">Postoji datirana, dokumentirana procedura kojom se utvrđuje da imenovana sestra i roditelji/njegovatelji mogu pratiti dijete do operacione sale i do sobe za oporavak. </t>
  </si>
  <si>
    <t xml:space="preserve">Postoji datirana, dokumentirana procedura i vodilje za procjenu, tretman i kontrolu bola kod djece. </t>
  </si>
  <si>
    <t xml:space="preserve">Postoji datirana, dokumentirana procedura za postupanje u slučaju smrti djeteta, uključujući programe za sahranu ili kremiranje. </t>
  </si>
  <si>
    <t xml:space="preserve">Postoje datirane, dokumentirane mjere i procedure za posebne potrebe djece iz različitih etničkih, kulturalnih i religijskih sredina, podešene djetetu i profilu i mogućnostima zdravstvene ustanove. </t>
  </si>
  <si>
    <t xml:space="preserve">Postoji datirana, dokumentirana procedura za osoblje radi dobivanja pravomoćnog pristanka roditelja/njegovatelja ili staratelja i/ili djece. </t>
  </si>
  <si>
    <t>Roditeljima/njegovateljima su na raspolaganju informacije o davanju pravomoćnog pristanka na tretman.</t>
  </si>
  <si>
    <t>Postoje na raspolaganju pisane informacije namijenjene roditeljima/njegovateljima o pripremanju djece za njihov tretman.</t>
  </si>
  <si>
    <t>Za procedure i akutnu dnevnu njegu, djeci i roditeljima/njegovateljima se nudi mogućnost da posjete zdravstvenu ustanovu prije prijema.</t>
  </si>
  <si>
    <t>Djeci se pruža njega u ambijentu koji je prilagođen djeci, njima usmjeren i odvojen od odraslih.</t>
  </si>
  <si>
    <t>Sve organizacione jedinice koje rade s djecom imaju pedijatrijsku opremu i pedijatrijske doze lijekova na raspolaganju</t>
  </si>
  <si>
    <t>Sva pedijatrijska oprema se redovno održava.</t>
  </si>
  <si>
    <t>Osoblje koje koristi pedijatrijsku opremu i pedijatrijske lijekove je obučeno za njihovo korištenje i osigurana je redovna dodatna obuka.</t>
  </si>
  <si>
    <t>Sve osoblje koje se brine o djeci jednom godišnje prolazi obuku za reanimaciju djece. Prisustvo obuci se evidentira.</t>
  </si>
  <si>
    <t>Oprema za reanimaciju djece odvojena je od opreme za odrasle i isti sistem se koristi za organizacionu jedinicu i operacione sale.</t>
  </si>
  <si>
    <t>Pedijatar je odgovoran za davanje savjeta u pogledu osiguranja pedijatrijske opreme i doza lijekova, i za redovnu dodatnu obuku osoblja.</t>
  </si>
  <si>
    <t>Postoji imenovan specijalista odgovoran za pregled i organizaciju svih anestezioloških jedinica za djecu u zdravstvenoj ustanovi, uključujući organizacione jedinice za reanimaciju i kontrolu bola, i za obezbjeđenje nabavke podesne pedijatrijske opreme i njeno održavanje.</t>
  </si>
  <si>
    <t>U prostorijama za njegu djece, provodi se specifična procjena rizika i poduzimaju se dodatne mjere predostrožnosti.</t>
  </si>
  <si>
    <t>Osoblje je svjesno posebnih potreba djece s bolestima koje ugrožavaju život kao i djece s terminalnim bolestima.</t>
  </si>
  <si>
    <t>Osoblje je svjesno posebnih potreba djece s fizičkim i senzornim onesposobljenjima i poteškoćama u učenju.</t>
  </si>
  <si>
    <t>Osoblje je svjesno posebnih potreba djece s problemima ponašanja i emocionalnim problemima.</t>
  </si>
  <si>
    <t>Roditelji/njegovatelji se potiču da se educiraju i uključe u tekuću zdravstvenu njegu djeteta (osim ako interesi djeteta to ne dopuštaju).</t>
  </si>
  <si>
    <t>Članovima porodice je dopušteno da posjećuju djecu svakodnevno, osim kada u pojedinim okolnostima klinički tim donese odluku da posjete treba ograničiti.</t>
  </si>
  <si>
    <t xml:space="preserve">Zdravstvena ustanova ima datiranu, dokumentiranu proceduru za zaštitu djece od zlostavljanja u skladu s lokalnim ili nacionalnim vodiljama. </t>
  </si>
  <si>
    <t xml:space="preserve">Sve osoblje koje se brine o djeci ili učestvuje u tretmanu djece upoznato je s procedurama za zaštitu djece od zlostavljanja i prošlo je obuku da prepoznaje znakove i simptome zlostavljanja djece i svjesno je važnosti agencija koje pružaju podršku u zaštiti djece. </t>
  </si>
  <si>
    <t>Napravljena je medicinska dokumentacija koju drže roditelji djeteta.</t>
  </si>
  <si>
    <t>STANDARD 6.14: INTENZIVNA NJEGA</t>
  </si>
  <si>
    <t xml:space="preserve">Postoje kapaciteti za nivo 1 intenzivne njege za pacijente koji su bili podvrgnuti općoj anesteziji. </t>
  </si>
  <si>
    <t>Evidentira se očekivani rutinski zahtjev za nivoom 1 intenzivne njege za postoperativne pacijente i već od prijema pacijenta na organizacionoj jedinici prave se dogovori o potrebnoj njezi.</t>
  </si>
  <si>
    <t>Anesteziolog određuje potrebu za nivoom 1 intenzivne njege i lično predaje pacijenta odgovornoj sestri.</t>
  </si>
  <si>
    <t>Sestrinsko osoblje prati stanje pacijenta u redovnim vremenskim intervalima.</t>
  </si>
  <si>
    <t>Za vrijeme boravka pacijenta na nivou 1 intenzivne njege, odgovorni liječnik posjećuje pacijenta najmanje četiri puta dnevno, a po potrebi i češće, a anesteziolog po potrebi.</t>
  </si>
  <si>
    <t>Ako se stanje pacijenta pogorša ili se ispune kriterija za viši nivo intenzivne njege, prijem pacijenta na intenzivnu njegu ili premještaj na druge nivoe intenzivne njege obavlja se odmah.</t>
  </si>
  <si>
    <t xml:space="preserve">Postoji datirana, dokumentirana procedura o premještanju pacijenta s nivoa 1 na nivo 0 intenzivne njege (nivo s uobičajenom sestrinskom njegom) i evidentiranju premještaja u historiju bolesti pacijenta. </t>
  </si>
  <si>
    <t>Pacijenti koji zahtijevaju drugi ili treći nivo intenzivne njege, primaju taj nivo njege bilo unutar zdravstvene ustanove/jedinice bilo nakon trenutnog transporta do jedinice u kojoj se pruža ova vrsta njege.</t>
  </si>
  <si>
    <t>U zdravstvenoj ustanovi/jedinici koja ne pruža usluge drugog i trećeg nivoa intenzivne njege, za nepredviđene hitne premještaje, postoje unaprijed postignuti i dokumentirani sporazumi sa svakim od odgovarajućih specijalističkih organizaciona jedinica, odnosno jedinica na koje se pacijent može premjestiti.</t>
  </si>
  <si>
    <t>Tamo gdje poslije tretmana, kao dijela rutinskog postupka, postoji potreba za nivoima 2 i 3 intenzivne njege, kao npr. zbog ozbiljnosti vrste operacija, unutar zdravstvene ustanove/jedinice moraju biti na raspolaganju svi nivoi njege.</t>
  </si>
  <si>
    <t>Licencirana sestra koja je prošla propisanu obuku iz intenzivne njege, na dužnosti je i odgovorna je za jedinicu cijelo vrijeme dok su pacijenti na zbrinjavanju na drugom i trećem nivou intenzivne njege.</t>
  </si>
  <si>
    <t>Sve osoblje koje radi u jedinici intenzivne njege prolazi ažuriranu obuku o tehnikama intenzivne njege najmanje jedanput godišnje.</t>
  </si>
  <si>
    <t>Tokom cijelog dana na dužnosti je imenovani i certificirani liječnik koji je prošao obuku za primjenu naprednih tehnika podržavanja života.</t>
  </si>
  <si>
    <t>Imenovani i certificirani liječnik dostupan je permanentno u jedinici intenzivne njege nivoa 2 i 3.</t>
  </si>
  <si>
    <t>Tamo gdje se pruža nivo 3 intenzivne njege imenovani i certificirani liječnik obučen je za ordiniranje lijekova koji uvode bolesnika u duboku sedaciju ili san.</t>
  </si>
  <si>
    <t xml:space="preserve">Odgovorni specijalista određuje potrebu za nivoima 2 i 3 intenzivne njege i lično predaje pacijenta odgovornom liječniku. </t>
  </si>
  <si>
    <t>Odgovorni specijalista intenzivne njege (pedijatrijska, kardiološka, neurološka, infektološka) permanentno vodi brigu o pacijentu, a anesteziolog po potrebi, sve dok se nalazi na nivoima 2 i 3 intenzivne njege.</t>
  </si>
  <si>
    <t>Zdravstvene ustanove koje pružaju nivo 3 intenzivne njege imaju imenovanog glavnog specijalistu koji je prošao obuku iz intenzivne njege, te spisak imena dežurnih specijalista na raspolaganju po pozivu tokom 24 sata, sedam dana u sedmici sve dok se pacijent nalazi na intenzivnoj njezi.</t>
  </si>
  <si>
    <t>Tim za reanimaciju koji je prošao obuku o naprednim metodama podržavanja života na dužnosti je cijelo vrijeme tokom dana.</t>
  </si>
  <si>
    <t>Sva oprema za hitne slučajeve i podršku životnih funkcija je lako dostupna i u ispravnom je stanju.</t>
  </si>
  <si>
    <t xml:space="preserve">Redovno se testira ispravnost i sigurnost opreme koja se koristi u hitnim slučajevima i za podršku životnih funkcija. </t>
  </si>
  <si>
    <t>Tamo gdje zdravstvena ustanova/jedinica pruža nivo 1 intenzivne njege ili više nivoe za djecu, na dužnosti sve vrijeme mora biti licencirana pedijatrijska sestra koja djeci pruža sestrinsku njegu.</t>
  </si>
  <si>
    <t>Laboratorijska dijagnostika, uključujući i organizacionu jedinicu transfuzijske medicine, na raspolaganju je na poziv tokom cijelog dana.</t>
  </si>
  <si>
    <t>Fizioterapeut, s iskustvom rada u jedinici intenzivne njege, na raspolaganju je na poziv tokom cijelog dana.</t>
  </si>
  <si>
    <t>Radiološki tim, snabdjeven mobilnim rentgenom, na raspolaganju je na poziv tokom cijelog dana.</t>
  </si>
  <si>
    <t>Postoji ispravna i funkcionalna oprema za podršku rada organa.</t>
  </si>
  <si>
    <t>Postoji 24-satna tehnička podrška kojom se osigurava sigurno i učinkovito funkcioniranje opreme.</t>
  </si>
  <si>
    <t>Čuva se evidencija o korištenju svakog respiratora.</t>
  </si>
  <si>
    <t>Osoblje na održavanju čistoće je svjesno posebne prirode jedinice i opasnostima povezanih s isključenjem pacijenta s opreme.</t>
  </si>
  <si>
    <t>Postoje prostorije za izolaciju i protektivnu izolaciju sestrinskog osoblja od pacijenata.</t>
  </si>
  <si>
    <t>Osoblje je prošlo obuku za pružanje podrške ožalošćenima.</t>
  </si>
  <si>
    <t>Osoblje je prošlo obuku o metodama komunikacije s pacijentima koji su izgubili moć govora.</t>
  </si>
  <si>
    <t xml:space="preserve">Postoji datirana, dokumentirana procedura za prijem na nivo 2 i 3 intenzivne njege, uključujući i kriterije za prijem i planove za nepredviđene slučajeve kada je jedinica puna. </t>
  </si>
  <si>
    <t>Sve osoblje koje radi u jedinici intenzivne njege upoznato je s politikom i procedurom zdravstvene ustanove/jedinice o dobivanju informiranog pristanka za reanimaciju.</t>
  </si>
  <si>
    <t xml:space="preserve">Postoji datirana, dokumentirana procedura o postupanju u situacijama odustajanja pacijenta od tretmana. </t>
  </si>
  <si>
    <t xml:space="preserve">Postoje datirane, dokumentirane vodilje za hitna stanja i uspostavljene standardne procedure njege pacijenata u kritičnom stanju. </t>
  </si>
  <si>
    <t xml:space="preserve">Postoje datirane, dokumentirane vodilje kojima se uređuju pitanja o tome koje osoblje može izvoditi specifične procedure, pod kojim okolnostima i pod kojim stupnjem nadzora. </t>
  </si>
  <si>
    <t xml:space="preserve">Postoje datirane, dokumentirane procedure koje treba slijediti u slučaju kvara na glavnoj opremi, uključujući sporazume za trenutno uključenje rezervnih dijelova opreme i/ili njene zamjene u slučaju greške na opremi. </t>
  </si>
  <si>
    <t xml:space="preserve">Postoji datirana, dokumentirana procedura koju osoblje slijedi kada se traži donacija organa od članova porodice umrle osobe. </t>
  </si>
  <si>
    <t xml:space="preserve">Postoje datirane, dokumentirane procedure za hitni premještaj pacijenata čije se stanje pogoršalo i zato zahtijeva viši nivo intenzivne njege. </t>
  </si>
  <si>
    <t>Postoje dokumentirani, unaprijed postignuti sporazumi sa svim specijalističkim jedinicama o tome koji se pacijenti mogu premjestiti.</t>
  </si>
  <si>
    <t xml:space="preserve">Postoji datirana, dokumentirana procedura za otpuštanje pacijenata sa nivoa 2 ili 3 intenzivne njege, uključujući i kriterije za otpuštanje. </t>
  </si>
  <si>
    <t xml:space="preserve">Postoje datirani, dokumentirani sporazumi za dijagnostička slikanja i laboratorijske pretrage za pacijente koji se nalaze na tretmanu u intenzivnoj njezi. </t>
  </si>
  <si>
    <t>Postoji dokumentirano naručivanje lijekova i sistem kojim se osigurava adekvatno snabdijevanje lijekovima i intravenoznim tekućinama cijelo vrijeme.</t>
  </si>
  <si>
    <t>Postoje pisane informacije o uređenju posjeta u jedinicama intenzivne njege.</t>
  </si>
  <si>
    <t>Zdravstvena ustanova ima protokol za pružanje podrške ožalošćenima i pružanje informacija o stanju bolesnika.</t>
  </si>
  <si>
    <t>Jedinice intenzivne njege imaju uređaje za kondicioniranje zraka.</t>
  </si>
  <si>
    <t>Sistem rasvjete je približan prirodnom svjetlu koliko je to moguće.</t>
  </si>
  <si>
    <t>Jedinica je dizajnirana tako da se pristup jedinici i kretanje pacijenata/osoblja može lako nadzirati.</t>
  </si>
  <si>
    <t>Provjerava se i ocjenjuje premještaj pacijenata u druge zdravstvene ustanove/jedinice na viši nivo intenzivne njege.</t>
  </si>
  <si>
    <t>Prikupljaju se podaci za provjeru kliničkog kvaliteta o morbiditetu i mortalitetu pacijenata za epizode postintenzivne njege.</t>
  </si>
  <si>
    <t>Prikupljaju se i ocjenjuju podaci za provjeru kliničkog kvaliteta o slučajevima ponovnog prijema na intenzivnu njegu nakon planiranog i provedenog premještaja na niži nivo intenzivne njege.</t>
  </si>
  <si>
    <t>STANDARD 6.15: ORGANIZACIONA JEDINICA TRANSFUZIJSKE MEDICINE</t>
  </si>
  <si>
    <t xml:space="preserve">Organizaciona jedinica transfuzijske medicine je ovlaštena po Zakonu o zdravstvenoj zaštiti.  </t>
  </si>
  <si>
    <t>Svi procesi kao i uvjeti rada treba da budu u skladu s preporukama Vijeća Europe.</t>
  </si>
  <si>
    <t>Organizacionom jedinicom transfuzijske medicine rukovodi specijalista transfuziolog</t>
  </si>
  <si>
    <t>Osoblje ima odgovarajuće kvalifikacije za rad u organizacionoj jedinici i učestvuje u kontinuiranom profesionalnom razvoju.</t>
  </si>
  <si>
    <t xml:space="preserve">Postoji datirana, dokumentirana politika razvoja humanih resursa. </t>
  </si>
  <si>
    <t xml:space="preserve">Postoji tim transfuziološke organizacione jedinice. </t>
  </si>
  <si>
    <t xml:space="preserve">Postoje datirane, dokumentirane procedure za prikupljanje, etiketiranje, pohranjivanje, konzerviranje, transport krvi i krvnih pripravaka. </t>
  </si>
  <si>
    <t xml:space="preserve">Postoje datirane, dokumentirane procedure za postupanje u slučaju transfuzionih reakcija. </t>
  </si>
  <si>
    <t xml:space="preserve">Postoje datirane, dokumentirane procedure obaveznog testiranja krvi svakog darivaoca na transmisivne bolesti. </t>
  </si>
  <si>
    <t>Postoje dokumentirani kriteriji za procjenu potencijalnog darivaoca krvi.</t>
  </si>
  <si>
    <t>Prije uzimanja krvi ili krvnog sastojka darivaocu se objašnjava postupak, mogućnost samoisključenja, rizici davanja i ispitivanja te načini infekcije s HIV-om, tako da osoba rizičnog ponašanja može odustati od darivanja krvi.</t>
  </si>
  <si>
    <t>Prilikom uzimanja krvi ili krvnih sastojaka poštivaju se sve mjere asepse.</t>
  </si>
  <si>
    <t>U transfuzijskoj jedinici vodi se evidencija/protokol o darivaocima i uzimanju krvi ili krvnog sastojka.</t>
  </si>
  <si>
    <t>U knjižici dobrovoljnog darivaoca krvi upisuje se krvna grupa, datum uzimanja, krvni sastojak koji je uzet i izdaje se potvrda o uzimanju krvnog sastojka.</t>
  </si>
  <si>
    <t>Propisani su kriteriji za darivaoce plazme koji se podvrgavaju plazmaferezama i s tim kriterijima upoznaju se darivaoci plazme i nakon toga daju pristanak uz potpis.</t>
  </si>
  <si>
    <t xml:space="preserve">Postoji datirana, dokumentirana procedura za izvođenje plazmafereze. </t>
  </si>
  <si>
    <t xml:space="preserve">Postoji datirana, dokumentirana procedura za darivanje ćelija (citofereza). </t>
  </si>
  <si>
    <t xml:space="preserve">Postoji datirana, dokumentirana procedura za preoperativno uzimanje autologne krvi ili krvnog sastojka koja uključuje informirani pristanak. </t>
  </si>
  <si>
    <t xml:space="preserve">Postoji datirana, dokumentirana procedura za uzimanje laboratorijskog uzorka od darivaoca i od primaoca krvi ili krvnog sastojka. </t>
  </si>
  <si>
    <t xml:space="preserve">Postoji datirana, dokumentirana procedura za analizu laboratorijskog uzorka od darivaoca i od primaoca krvi ili krvnog sastojka. </t>
  </si>
  <si>
    <t>Postoje protokoli o rezultatima laboratorijskih testiranja darivaoca, trudnica i bolesnika.</t>
  </si>
  <si>
    <t xml:space="preserve">Postoji datirana, dokumentirana procedura za pripremu krvnih pripravaka od darivaoca krvi. </t>
  </si>
  <si>
    <t>Postoji protokol o pripravljenim krvnim pripravcima.</t>
  </si>
  <si>
    <t>Postoji protokol o zdravstvenim profesionalcima koji su sudjelovali u uzimanju krvi, laboratorijskom ispitivanju i priređivanju krvi i krvnih pripravaka.</t>
  </si>
  <si>
    <t>Postoji datirana, dokumentirana procedura za označavanje krvnih pripravaka. Procedura je napisana/revidirana u zadnje tri godine.</t>
  </si>
  <si>
    <t xml:space="preserve">Postoje datirane, dokumentirane procedure za čuvanje i transport krvnih pripravaka. </t>
  </si>
  <si>
    <t xml:space="preserve">Postoji datirana, dokumentirana procedura za prometovanje krvnih pripravaka. </t>
  </si>
  <si>
    <t xml:space="preserve">Postoji datirana, dokumentirana procedura za uništavanje svih doza krvi, krvnih pripravaka i uzoraka krvi za laboratorijsko ispitivanje. </t>
  </si>
  <si>
    <t>Postoji protokol uništenih krvnih pripravaka.</t>
  </si>
  <si>
    <t>Postoji dokumentacija o radu mobilnih ekipa na terenu koja svjedoči da se aktivnosti ostvaruju u prostorima i na način koji zadovoljava opće transfuziološke standarde i principe.</t>
  </si>
  <si>
    <t>Transfuzijska jedinica ima set informacija koje uručuje kliničarima u drugim zdravstvenim ustanovama i organizacionim jedinicama.</t>
  </si>
  <si>
    <t>Transfuzijska jedinica ima i održava protokol bolesnika koji su imali posttransfuzijske reakcije ili su rezultati njihovih testiranja bili abnormalni.</t>
  </si>
  <si>
    <t>Transfuzijska jedinica mora imati odgovarajući broj prostorija s obzirom na obim i vrstu poslova koje obavlja.</t>
  </si>
  <si>
    <t>Sve prostorije organizacione jedinice su tako uređene da omogućuju redovno održavanje higijene.</t>
  </si>
  <si>
    <t>Prostori za uzimanje, konzervaciju, analizu, pripremanje produkata i lijekova iz krvi, kao i prostori za skladištenje i čuvanje krvi, komponenata i lijekova iz krvi, moraju odgovarati namjeni, a mogu ih opsluživati samo za to ovlaštene osobe.</t>
  </si>
  <si>
    <t>Unutar organizacione jedinice postoje označene prostorije za rukovanje i analizu uzoraka krvi pacijenata s uspostavljenom dijagnozom krvlju prenosivih bolesti, ili sa sumnjom na dijagnozu takve bolesti.</t>
  </si>
  <si>
    <t>Unutar organizacione jedinice postoje označene prostorije za skladištenje i čuvanje pripravaka krvi.</t>
  </si>
  <si>
    <t>Unutar organizacione jedinice postoje označene prostorije za interakcije (davalac –primalac).</t>
  </si>
  <si>
    <t>Unutar organizacione jedinice postoje označene prostorije za čuvanje medicinske dokumentacije.</t>
  </si>
  <si>
    <t>Oprema u transfuziološkoj organizacionoj jedinici je standardizirana i u skladu s propisima referentne ustanove za transfuzijsku medicinu.</t>
  </si>
  <si>
    <t>Oprema u transfuziološkoj organizacionoj jedinici se redovno održava i kalibrira i o tome postoji posebna dokumentacija.</t>
  </si>
  <si>
    <t>Vodi se protokol o svim dijagnostičkim sredstvima, aparatima, servisiranju i popravkama.</t>
  </si>
  <si>
    <t xml:space="preserve">Transfuzijska jedinica ima politiku osiguranja kvaliteta kojom se utvrđuju organizacija osiguranja kvaliteta, dužnosti i odgovornosti djelatnika organizacione jedinice i načini provjere kvaliteta. </t>
  </si>
  <si>
    <t>Transfuzijska jedinica ima odbor/komisiju za osiguranje/poboljšanje kvaliteta kojom rukovodi koordinator kvaliteta u skladu sa zakonom.</t>
  </si>
  <si>
    <t>Transfuzijska jedinica ima godišnji plan i program osiguranja/poboljšanja kvaliteta za koji je odgovoran direktor ustanove.</t>
  </si>
  <si>
    <t>Postoje zapisnici sa sastanaka odbora/komisije za osiguranje kvaliteta.</t>
  </si>
  <si>
    <t>Transfuzijska jedinica provodi kliničku reviziju u pogledu kvaliteta svojih proizvoda i za to postoji evidencija.</t>
  </si>
  <si>
    <t>Postoje datirane, dokumentirane procedure za izvođenje svake pretrage.</t>
  </si>
  <si>
    <t>Postoje datirane , dokumentirane procedure za prikupljanje, etiketiranje, pohranjivanje, konzerviranje, trasnport krvi i krvnih pripravaka.</t>
  </si>
  <si>
    <t>Postoje datirane, dokumentirane procedure za postupanje u slučaju transfuzijskih reakcija.</t>
  </si>
  <si>
    <t>STANDARD 6.16: ONKOLOŠKA ORGANIZACIONA JEDINICA: HEMOTERAPIJA I RADIOTERAPIJA</t>
  </si>
  <si>
    <t>Imenovan je šef organizacione jedinice za hemoterapiju koji je specijalista medicinske onkologije ili hematoonkologije.</t>
  </si>
  <si>
    <t>Imenovana je glavna sestra organizacione jedinice za hemoterapiju koja se u okviru svog radnog vremena bavi primjenom hemoterapije i odgovarajućim administrativnim poslovima.</t>
  </si>
  <si>
    <t>Na nivou zdravstvene ustanove/kliničkog centra postoji klinička grupa za hemoterapiju.</t>
  </si>
  <si>
    <t>Klinička grupa za hemoterapiju ima jasan opis radnih zadataka, dužnosti i odgovornosti i dijeli poslove s kliničkim odborom za lijekove, odnosno komisijom za lijekove.</t>
  </si>
  <si>
    <t>Sve kliničke procedure izvodi kvalificirano kliničko osoblje koje je prethodno osposobljeno za njihovo provođenje.</t>
  </si>
  <si>
    <t xml:space="preserve">Postoji imenovana hemoterapijska sestra koja je zadužena za obuku iz administriranja hemoterapije. </t>
  </si>
  <si>
    <t>Imenovana sestra administrira hemoterapiju pola radnog vremena.</t>
  </si>
  <si>
    <t xml:space="preserve">Imenovana sestra za hemoterapiju ima opis poslova i radnih zadataka u kojem su, pored ostalog, nabrojane odgovornosti za obuku. </t>
  </si>
  <si>
    <t>Organizaciona jedinica raspolaže s godišnjim planom edukacije i obuke osoblja iz onkologije (osim učešća na konferencijama i drugim profesionalnim događajima).</t>
  </si>
  <si>
    <t>Sve neophodne laboratorijske organizacione jedinice i organizaciona jedinica transfuzijske medicine dostupne su tokom pružanja hemoterapijskih usluga.</t>
  </si>
  <si>
    <t>Radiološka organizaciona jedinica je dostupna u vrijeme kada se pružaju hemoterapijske usluge.</t>
  </si>
  <si>
    <t>Organizaciona jedinica raspolaže datiranim, pisanim procedurama pomoću kojih se jasno određuju dužnosti i odgovornosti osoblja za incidentne situacije i odgovarajući interventni postupci.</t>
  </si>
  <si>
    <t>Postoje datirane, dokumentirane radne procedure za provođenje hemoterapije.</t>
  </si>
  <si>
    <t>Postoje datirane, dokumentirane radne procedure za selekciju pacijenata kojima će se ordinirati hemoterapija.</t>
  </si>
  <si>
    <t>Postoje datirane, dokumentirane radne procedure za laboratorijske i druge pretrage prije započinjanja hemoterapije, kako za tretman u cjelini, tako i za svaki posebni ciklus, a odnose se na generičke parametre i parametre koji su specifični za svaki poseban režim s dogovorene liste.</t>
  </si>
  <si>
    <t>Postoje datirane, dokumentirane radne procedure za tehnike administriranja citostatika.</t>
  </si>
  <si>
    <t>Postoje datirane, dokumentirane radne procedure za uspostavljanje venske linije uključujući i tretman komplikacija u vezi s tim.</t>
  </si>
  <si>
    <t>Postoje datirane, dokumentirane vodilje za prepoznavanje i tretman neutropenične sepse.</t>
  </si>
  <si>
    <t>Postoje datirane, dokumentirane vodilje za korištenje hematopoetskih faktora rasta te korištenje krvi i krvnih pripravaka.</t>
  </si>
  <si>
    <t>Postoje datirane, dokumentirane vodilje za prevenciju i tretman povraćanja koje je uzrokovano citostaticima.</t>
  </si>
  <si>
    <t>Postoje datirane, dokumentirane radne procedure za prepoznavanje i tretman citotoksične ekstravazacije.</t>
  </si>
  <si>
    <t>Postoje datirane, dokumentirane vodilje za prepoznavanje i tretman alergijskih reakcija uključujući i anafilaksiju.</t>
  </si>
  <si>
    <t>Postoje datirane, dokumentirane vodilje za prevenciju i tretman stomatitisa, drugih mukozitisa i dijareje.</t>
  </si>
  <si>
    <t>Postoje datirane, dokumentirane vodilje i radne procedure za prevenciju i tretman komplikacija koje su usko povezane sa specifičnim terapijskim režimom koji je dogovoren, a nisu uključene u gore navedene mjere.</t>
  </si>
  <si>
    <t xml:space="preserve">Radne procedure i vodilje moraju biti zajedničke za onkologiju solidnih tumora i hematoonkologiju u nekim stavkama. </t>
  </si>
  <si>
    <t>Postoji set odobrenih kliničkih vodilja i protokola za hemoterapiju malignoma koje su zasnovane na dokazima i ažurirane u posljednje dvije godine.</t>
  </si>
  <si>
    <t>Sve preskripcije citostatika provjerava i ovjerava magistar farmacije.</t>
  </si>
  <si>
    <t xml:space="preserve">Postoje datirane, dokumentirane procedure za izdavanje, provjeru i pohranjivanje svih lijekova prije njihove upotrebe. </t>
  </si>
  <si>
    <t xml:space="preserve">Postoji datirana, dokumentirana procedura za otpust pacijenta kojom se specificira planiranje otpusta s obzirom na vrijeme, sadržaj otpusnog pisma i na pratnju do kuće kada je to potrebno. </t>
  </si>
  <si>
    <t>Postoji datirana, dokumentirana procedura za menadžment iznenadnih, noćnih prijema bolesnika koji su prethodno bili podvrgnuti hemoterapiji.</t>
  </si>
  <si>
    <t>Osoblje primjenjuje proceduru provjere korak po korak prije administriranja hemoterapije s ciljem prevencije mogućih grešaka.</t>
  </si>
  <si>
    <t>Organizaciona jedinica vodi računa o radnom opterećnju kliničkog osoblja s ciljem prevencije mogućih grešaka.</t>
  </si>
  <si>
    <t>Postoji datirana, dokumentirana politika koja se ugovara između onkološkog farmaceutskog odsjeka/organizacione jedinice i relevantnih menadžera koja utvrđuje u kojim se izuzetnim, ali samo izuzetnim, okolnostima dopušta administriranje hemoterapije izvan „redovnog radnog vremena“ i primjena hemoterapije prema tom uređenju.</t>
  </si>
  <si>
    <t>Osigurane su usmene i pisane informacije za pacijente i njihove njegovatelje i svako relevantno informiranje korisnika bilježi se u historiju bolesti.</t>
  </si>
  <si>
    <t>Pacijentima se daju usmene i pisane informacije o traženim pripremama prije hemoterapije.</t>
  </si>
  <si>
    <t>Pacijentima se daje broj kontakt telefona prije tretmana da bi u slučaju nepredviđenih događaja, bilo koje bojazni ili iskrslog pitanja, mogli zatražiti razjašnjenje ili informirati organizacionu jedinicu o značajnim izmjenama u planu tretmana.</t>
  </si>
  <si>
    <t>Prije početka hemoterapije od pacijenata se traži pristanak nakon informiranja o prednostima, rizicima i nuspojavama hemoterapije, bilo da je riječ o pisanim generičkim informacijama, bilo o specifičnim informacijama za pojedine režime.</t>
  </si>
  <si>
    <t>Pacijentima koji su bili podvrgnuti hemoterapiji i njegovateljima daju se pisane informacije o potencijalnim nuspojavama nakon hemoterapije, kao što su, na primjer, pospanost, mučnina, povraćanje, vrtoglavica, glavobolja. Pacijenti također dobivaju pisane informacije o potencijalnim komplikacijama hemoterapije, kao što su: neutropenična sepsa; citotoksična ekstravazacija; stomatitis, drugi mukozitisi i dijareja.</t>
  </si>
  <si>
    <t>Pacijentima koji su bili podvrgnuti hemoterapiji i njegovateljima daju se pisane informacije koje su specifične za pojedine dogovorene hemoterapijske režime, a nisu pokriveni generičkim informacijama.</t>
  </si>
  <si>
    <t>Pacijentima koji su bili podvrgnuti hemoterapiji i njegovateljima daju se usmene ili pisane informacije o potrebi osiguranja pratnje do kuće nakon provedene hemoterapije.</t>
  </si>
  <si>
    <t>Pacijentima i njegovateljima pružaju se formalne informacije o pogodnostima učešća u kliničkim studijama.</t>
  </si>
  <si>
    <t>Prostori u kojima se aplicira hemoterapija imaju prijemnu organizacionu jedinicu za pacijente koji čekaju na hemoterapiju u čekaonici.</t>
  </si>
  <si>
    <t>Prostorije za hemoterapijski dnevni tretman opremljene su sa prilagodljivim stolicama.</t>
  </si>
  <si>
    <t>U prostorijama u kojima se administrira hemoterapija citotoksični lijekovi čuvaju se na sigurnom i pod kontrolisanom temperaturom.</t>
  </si>
  <si>
    <t>Prostorije u kojima se administrira hemoterapija opremljene su za hitne intervencije u slučaju anafilaksije, ekstravazacije citostatika, srčanog zastoja i prolijevanja citostatika.</t>
  </si>
  <si>
    <t>Prostori u kojima se administrira hemoterapija tako su dizajnirani da organizaciona jedinica raspolaže sa sigurnom dispozicijom citotoksičnog otpada.</t>
  </si>
  <si>
    <t>Pacijenti imaju pristup toaletima s rukohvatima, sigurnim bravama i umivaonikom.</t>
  </si>
  <si>
    <t>Za svakog pacijenta prije početka hemoterapije popunjava se minimalni skup podataka.</t>
  </si>
  <si>
    <t>Za svakog pacijenta prije početka svakog ciklusa popunjava se slijedeći minimalni skup podataka: rezultati bitnih serijskih ispitivanja koji se odnose na taj ciklus (i prije administracije unutar ciklusa ako je to primjenljivo); bilo koja modifikacija doze bez obzira da li je ili nije postojala namjera za trajnom izmjenom doze; odlaganja bilo kojeg ciklusa (ili terapije); bilo koja uvedena suportivna terapija koja nije navedena u prethodnom kriteriju.</t>
  </si>
  <si>
    <t>Za svakog pacijenta nakon završnog ciklusa popunjava se slijedeći minimalni skup podataka: da li je tretman kompletiran ili nije.</t>
  </si>
  <si>
    <t>Historija bolesti sadrži sestrinske zabilješke o apliciranoj hemoterapiji pri čemu je svaki unos podataka datiran i potpisan.</t>
  </si>
  <si>
    <t>Historija bolesti sadrži zabilješke o otpustu pacijenta ili kopiju otpusnog pisma koje je uručeno pacijentu s podacima o datim preporukama za kontrolne preglede.</t>
  </si>
  <si>
    <t>Procedura za otpust pacijenta sadrži specifikaciju podataka za liječnika primarne zdravstvene zaštite koji se odnose na posthemoterapijske instrukcije, a to se bilježi u historiju bolesti.</t>
  </si>
  <si>
    <t>Postoje vodilje/protokoli za liječnike primarne zdravstvene zaštite koji se odnose na savjetovanje liječnika, šta poduzeti u slučaju komplikacija koje se mogu javiti nakon provedene hemoterapije a s obzirom na specifični režim.</t>
  </si>
  <si>
    <t>Otpusno pismo s detaljima o provedenoj hemoterapiji sadrži minimalan skup podataka za liječnika u primarnoj zdravstvenoj zaštiti koji se odnosi na učinak hemoterapije, nuspojave, toksičnost i druge detalje.</t>
  </si>
  <si>
    <t>Za svaku kalendarsku godinu prikupljaju se podaci prema određenim kategorijama i kriterijima na temelju kojih se mjeri kvalitet zaštite i ishodi hemoterapeutskog tretmana.</t>
  </si>
  <si>
    <t>Organizaciona jedinica ima najmanje dvije dokumentirane kliničke revizije godišnje koje se odnose na hemoterapeutski tretman onkoloških bolesnika.</t>
  </si>
  <si>
    <t>Organizaciona jedinica provodi redovitu analizu korištenja citostatika prema usvojenim kliničkim vodiljama, posebno za svaki onkološki entitet i za svaki citostatik sa liste, uključujući i GLIVEC.</t>
  </si>
  <si>
    <t>Imenovan je šef organizaciona jedinica za radioterapiju koji je specijalista radioterapije.</t>
  </si>
  <si>
    <t>Radioterapijski tehničari su na organizacionoj jedinici ili se mogu kontaktirati u svako vrijeme.</t>
  </si>
  <si>
    <t>Radioterapijski tehničari odgovorni su šefu koji ih nadgleda.</t>
  </si>
  <si>
    <t>Kvalificirane, iskusne medicinske sestre su na organizacionoj jedinici ili se mogu kontaktirati u svako vrijeme.</t>
  </si>
  <si>
    <t>Postoji odgovorno lice za radijacionu sigurnost s dokumentiranom ulogom.</t>
  </si>
  <si>
    <t>Sve radijacione procedure izvodi odgovarajuće obučeno osoblje.</t>
  </si>
  <si>
    <t>Organizaciona jedinica raspolaže s opremom koja je propisana za obavljanje radioterapijskih procedura.</t>
  </si>
  <si>
    <t>Organizaciona jedinica ima brz pristup CT-u radi planiranja radikalnih tretmana.</t>
  </si>
  <si>
    <t>Sve informacije vezane za tretman pacijenta uključuju ime pacijenta i identifikacijski broj.</t>
  </si>
  <si>
    <t>Sve procedure se izvode u skladu sa Zakonom o zaštiti od jonizirajućih zračenja i radijacionoj sigurnosti.</t>
  </si>
  <si>
    <t>Radioterapija, simulacija i planirane procedure izvode se samo nakon pisanog zahtjeva zdravstvenih profesionalaca koji su za to ovlašteni.</t>
  </si>
  <si>
    <t xml:space="preserve">Postoje datirane, dokumentirane procedure kojima su uspostavljene maksimalne i minimalne doze i kako se za svaki tretman izračunava doza. </t>
  </si>
  <si>
    <t xml:space="preserve">Postoji datirana, dokumentirana procedura za tačnu identifikaciju pacijenta prije započinjanja svakog tretmana. </t>
  </si>
  <si>
    <t>Za sve radijacione tretmane čuva se medicinska dokumentacija koja minimalno treba da sadrži radiografske snimke ili druge slike za planiranje tretmana i izračunate doze zračenja.</t>
  </si>
  <si>
    <t xml:space="preserve">Postoje datirane, dokumentirane procedure za tretman pacijenata koji imaju posebne potrebe, uključujući i one koji su kritično bolesni ili one koji zahtijevaju mjere izolacije. </t>
  </si>
  <si>
    <t xml:space="preserve">Postoje datirane, dokumentirane procedure za zbrinjavanje hitnih stanja. </t>
  </si>
  <si>
    <t xml:space="preserve">Postoje datirane, dokumentirane procedure za informiranje pacijenata, njihovih porodica ili njegovatelja o radioterapiji i zabilješka o tome u historiji bolesti. </t>
  </si>
  <si>
    <t>Implementirane mjere radijacione zaštite nadzire odgovorno lice za radijacionu sigurnost.</t>
  </si>
  <si>
    <t>Postoje datirane, dokumentirane vodilje za zdravlje i sigurnost koje su specifične za usluge koje se pružaju i korištenu opremu. Vodilje su napisane/revidirane u zadnje tri godine.</t>
  </si>
  <si>
    <t>Postoje pisane informacije za pacijente koji se podvrgavaju radioterapiji, što uključuje savjetovanje i akcije koje će se poduzeti u slučaju nuspojava ili komplikacija.</t>
  </si>
  <si>
    <t>Postoji sigurno, olovom zaštićeno skladištenje raspakovanih izotopa koji se koriste na organizaciona jedinicau.</t>
  </si>
  <si>
    <t>Postoji popis svih raspakovanih izvora zračenja koji se ažurira nakon primanja i nakon korištenja.</t>
  </si>
  <si>
    <t>U prisustvu biorizika ili radiografske opreme obezbjeđena je odgovarajuća zaštita i protektivna odjeća.</t>
  </si>
  <si>
    <t>Osoblje koje radi sa izvorima jonizirajućeg zračenja nosi mjerače za praćenje ozračenja.</t>
  </si>
  <si>
    <t>Naprave za praćenje ozračenja periodično se procjenjuju u skladu sa zakonskim propisima.</t>
  </si>
  <si>
    <t>Izvještaji se podnose odgovornom licu za zaštitu od zračenja.</t>
  </si>
  <si>
    <t>Svem osoblju daju se instrukcije o mjerama sigurnosti koje treba poduzeti radi vlastite zaštite i zaštite pacijenata.</t>
  </si>
  <si>
    <t>Postoji dokumentirani raspored za procjenu sigurnosti svih soba i opreme koju provodi kvalificirani stručnjak za zračenje.</t>
  </si>
  <si>
    <t>Sva oprema i pomoćna sredstva za tretman pacijenta se provjeravaju prije njihove upotrebe i bilježi se bilo koja njihova nepravilnost te poduzimaju odgovarajuće akcije.</t>
  </si>
  <si>
    <t>Dokumentacija o radioterapiji se čuva i uključuje: proskripciju; plan tretmana; zapis o tretmanu; i sve opservacije zdravstvenog profesionalca koji je bio uključen u tretman.</t>
  </si>
  <si>
    <t>Dokumentacija za radioterapiju sadrži zabilješku o otpuštanju/završetku tretmana i instrukcije o kontrolnim pregledima.</t>
  </si>
  <si>
    <t>Informacije o provedenoj radioterapiji šalju se liječniku primarne zaštite/obiteljskom liječniku, što uključuje informacije o nuspojavama, toksičnosti i detalje tretmana.</t>
  </si>
  <si>
    <t>Pregledava se vrijeme čekanja na zakazane preglede na nivou organizacione jedinice kao indikator izvedbe i ishoda.</t>
  </si>
  <si>
    <t>STANDARD 6.17: SPECIJALISTIČKA PALIJATIVNA ZAŠTITA (SPZ)</t>
  </si>
  <si>
    <t xml:space="preserve">Postoji datirana, dokumentirana politika SPZ koja uključuje njegu terminalno oboljelih i palijativne zaštite te vrijednosti organizacione jedinice i jasno definirani cilj organizacione jedinice za SPZ. </t>
  </si>
  <si>
    <t>Postoji imenovani iskusniji menadžer s odgovornostima za cjelokupno upravljanje organizacionom jedinicom za SPZ.</t>
  </si>
  <si>
    <t>Njegu obezbjeđuje multidisciplinarni tim koji uključuje sestru/e s posebnim iskustvom u palijativnoj njezi i liječnika/e s posebnim iskustvom u palijativnoj medicini.</t>
  </si>
  <si>
    <t>U specijalističko-palijativnoj njezi bolničkog tipa, medicinska i sestrinska njega je na raspolaganju 24 sata tokom dana od strane osoblja sa specijalističkim iskustvom.</t>
  </si>
  <si>
    <t>Postoje multidisciplinarni klinički sastanci unutar organizacione jedinice i čuvaju se bilješke sa sastanaka.</t>
  </si>
  <si>
    <t>Osoblje multidisciplinarnog tima održava dobre međusobne komunikacije između sastanaka.</t>
  </si>
  <si>
    <t xml:space="preserve">Postoje datirani, dokumentirani sporazumi za povezivanje i suradnju s drugim organizacionim jedinicama i agencijama. </t>
  </si>
  <si>
    <t>Komunikacijski sistemi s drugim organizacionim jedinicama i agencijama se prate u odnosu na njihovu učinkovitost.</t>
  </si>
  <si>
    <t>Osoblje na organizacionoj jedinici SPZ zna kako pristupiti kliničkim savjetima 24 sata tokom dana za profesionalce, pacijente i njihove porodice/njegovatelje.</t>
  </si>
  <si>
    <t>Kliničko osoblje ima specijalističke kvalifikacije ili može demonstrirati posjedovanje prihvatljivog nivoa sposobnosti da može ispuniti potrebe za palijativnom njegom pacijenata, njihovih njegovatelja i članova porodice.</t>
  </si>
  <si>
    <t xml:space="preserve">Osoblje je prošlo obuku o vještinama komunikacija, uključujući saopštavanje loših vijesti. </t>
  </si>
  <si>
    <t>Članovi osoblja multidisciplinarnog tima redovno prolaze dopunjenu obuku o specifičnim metodama i tehnikama koje se koriste za tretman bola, kontrolu simptoma i drugih oblasti koje su relevantne za pružanje usluga u SPZ.</t>
  </si>
  <si>
    <t>Članovi osoblja multidisciplinarnog tima prolaze obuku za procjenu potreba palijativne njege, uzimajući u obzir pacijentove fizičke, psihološke, socijalne, religiozne i kulturalne potrebe.</t>
  </si>
  <si>
    <t>Planovi njege, tekući problemi i napredak su dokumentirani u pacijentovoj multidisciplinarnoj historiji bolesti.</t>
  </si>
  <si>
    <t>Postoje datirani, dokumentirani kriteriji o kvalifikaciji za tretman i njegu koja se pruža u SPZ i načini za pristup toj njezi.</t>
  </si>
  <si>
    <t>Osoblje pokazuje obzirnost, ljubaznost i poštovanje u komunikacijama s pacijentima/korisnicima, njegovateljima, članovima porodice i posjetiocima.</t>
  </si>
  <si>
    <t>Pacijentima i njegovateljima se predstavljaju različiti članovi multidisciplinarnog tima i objašnjava im se uloga svakog pojedinog člana tima.</t>
  </si>
  <si>
    <t>Pacijentima/korisnicima, njegovateljima i članovima porodice daju se informacije o raspoloživim uslugama unutar SPZ ili šire.</t>
  </si>
  <si>
    <t>Pacijentima/korisnicima, njegovateljima i članovima porodice daju se telefonski brojevi ključnih osoba u SPZ da bi mogli kontaktirati organizaciona jedinica između vizita, sastanaka i epizoda hospitalizacije.</t>
  </si>
  <si>
    <t>Postoje komunikacijska pomoćna sredstva i metodi u komunikaciji s pacijentima koji se ne mogu verbalno sporazumijevati.</t>
  </si>
  <si>
    <t>Svi novopristigli pacijenti, upućeni na organizacionu jedinicu SPZ, procjenjuju se od strane članova multidisciplinarnog tima u dogovorenom vremenskom roku.</t>
  </si>
  <si>
    <t>Procjena pacijenta obuhvata fizičke, praktične, kulturalne, duhovne, socijalne i psihološke potrebe.</t>
  </si>
  <si>
    <t>Tim za palijativnu njegu obuhvata članove s takvim nivoom obuke i vještinama kojima se osigurava pružanje potpune (holističke) njege.</t>
  </si>
  <si>
    <t>Član multidisciplinarnog tima ocjenjuje barem jedanput dnevno ležeće pacijente.</t>
  </si>
  <si>
    <t>Svi ostali pacijenti (na dnevnom tretmanu, u ambulanti, kod kuće ili u domu) ocjenjuju se pri prvom kontaktu i potom u skladu sa procedurama organizacione jedinice.</t>
  </si>
  <si>
    <t xml:space="preserve">Postoje datirane, dokumentirane vodilje zasnovane na dokazima o tretmanu bola i kontroli ostalih simptoma bolesti. </t>
  </si>
  <si>
    <t xml:space="preserve">Postoje definirani putevi zaštite koji određuju potrebnu njegu za pacijente i njihove njegovatelje. </t>
  </si>
  <si>
    <t>Poštivaju se prava pacijenta/korisnika u vezi s njegovim / njezinim izborima na kraju života i promjenama tih izbora.</t>
  </si>
  <si>
    <t>Informacije koje se evidentiraju prilikom prijema obuhvataju ime osobe koju treba kontaktirati u slučaju smrti pacijenta.</t>
  </si>
  <si>
    <t>Zaštita pacijenta poslije smrti uzima u obzir religiozne i kulturalne potrebe, kako na zahtjev pacijenta tako i njegove porodice.</t>
  </si>
  <si>
    <t>Zdravstvena ustanova ima prostor u kojem članovi porodice i njegovatelji mogu provesti vrijeme s umrlim.</t>
  </si>
  <si>
    <t>Postoji podrška za članove porodice i njegovatelje prije i poslije smrti pacijenta.</t>
  </si>
  <si>
    <t>U stacionarnom dijelu organizaciona jedinica postoje prostorije za održavanje higijene i korištenje WC-a za pacijente u potpunoj privatnosti.</t>
  </si>
  <si>
    <t>Za pacijente koji ne mogu koristiti pomenute prostorije bez nečije pomoći, organizaciona jedinica omogućuje pacijentima privatnost i dostojanstvo.</t>
  </si>
  <si>
    <t>Svi kreveti imaju paravane ili zavjese koji osiguravaju potpunu vizuelnu privatnost.</t>
  </si>
  <si>
    <t>Pacijentima je u sobi dozvoljeno da oko sebe drže lične predmete.</t>
  </si>
  <si>
    <t>Pacijenti imaju pristup spoljašnjem prostoru.</t>
  </si>
  <si>
    <t>Kao dio programa poboljšanja kvaliteta, organizaciona jedinica SPZ koristi objavljene i provjerene načine kliničke revizije.</t>
  </si>
  <si>
    <t>Indikatori izvedbe i ishoda pregledaju se na nivou organizacione jedinice SPZ, uključujući dostupnost usluga za pacijente koji su upućeni na njegu i tretman.</t>
  </si>
  <si>
    <t>Postoje datirane, dokumentirane procedure postupanja nakon smrti pacijenta, koje su u skladu sa zakonskim propisima, kliničkim procedurama te kulturološkim i vjerskim uvjerenjima i potrebama.</t>
  </si>
  <si>
    <t xml:space="preserve">Postoji datirana, dokumentirana procedura obavještavanja rodbine o smrti pacijenta. </t>
  </si>
  <si>
    <t xml:space="preserve">Postoji datirana, dokumentirana procedura za vraćanje svojine pacijenta/korisnika nakon smrti. Svojina se vraća rodbini u čvrstoj, diskretnoj i neoznačenoj vrećici ili kutiji. </t>
  </si>
  <si>
    <t xml:space="preserve">Postoje datirane, dokumentirane procedure o hitnoj medikaciji. </t>
  </si>
  <si>
    <t>STANDARD 6.18: PORODILJSTVO</t>
  </si>
  <si>
    <t xml:space="preserve">Postoji datirana, dokumentirana strategija organizaciona jedinica kojom se definiraju planirane usluge porodiljstva i pružanje tih usluga u skladu s politikama zaštite koja je usmjerena potrebama žena. </t>
  </si>
  <si>
    <t>Postoji klinički menadžer (šef, rukovodilac) porodiljskog organizaciona jedinica koji je specijalista obstretičar.</t>
  </si>
  <si>
    <t>Obstetričari, ginekolozi i anesteziolozi imaju priznate kvalifikacije za svoju specijalnost.</t>
  </si>
  <si>
    <t>Medicinske sestre imaju kvalifikacije i iskustvo u porodiljstvu.</t>
  </si>
  <si>
    <t>Sve sestre u organizacionoj jedinici imaju 24-satni pristup stručnim profesionalni savjetima glavne sestre s iskustvom.</t>
  </si>
  <si>
    <t>Pacijentice imaju 24-satni pristup porodiljskoj organizacionoj jedinici, a sestre akušerke su im na raspolaganju tokom cijelog dana</t>
  </si>
  <si>
    <t>Porodiljska organizaciona jedinica ima 24-satni pristup organizacionoj jedinici za intenzivnu njegu majki i jedinicama za njegu novorođenčadi.</t>
  </si>
  <si>
    <t>Specijalista obstetričar može se lako kontaktirati u hitnim slučajevima i, uzimajući u obzir lokalne okolnosti.</t>
  </si>
  <si>
    <t>Postoji pristup pedijatrijskom timu za hitan tretman bolesnih beba, i redovnim konsultacijama o ostalim problemima vezanim za novorođenčad.</t>
  </si>
  <si>
    <t>Organizaciona jedinica i osoblje organizirani su na takav način da promoviraju kontinuitet zaštite i kontinuitet njegovatelja za žene.</t>
  </si>
  <si>
    <t>Timovi porodiljske organizacione jedinice, koji imaju opis poslova i radnih zadataka, razvili su procedure i plan pružanja usluga s ciljem da se implementira strategija organizaciona jedinica.</t>
  </si>
  <si>
    <t>Imenovan je specijalista pedijatar koji daje savjete za razvijanje protokola za njegu novorođenčadi.</t>
  </si>
  <si>
    <t>Sve neregistrirano odnosno nelicencirano osoblje pri organizacionoj jedinici podliježe superviziji i ima pristup licenciranom i iskusnom osoblju dokle god radi na organizacionoj jedinici.</t>
  </si>
  <si>
    <t>Organizaciona jedinica imenuje supervizore za različite specijalističke profile.</t>
  </si>
  <si>
    <t>Sestre akušerke koje se u praksu vraćaju nakon petogodišnje pauze u radu prethodno moraju završiti praktični kurs radi obnove znanja i vještina.</t>
  </si>
  <si>
    <t>Ginekolozi i opstetričari koji izvode laparoskopske operacije i sterilizaciju prošli su naprednu obuku iz relevantnih specijalističkih kliničkih modula.</t>
  </si>
  <si>
    <t>Sve osoblje na organizacionoj jedinici je obučeno za korištenje tehničke opreme i ima ažuriranu obuku minimalno jednom godišnje.</t>
  </si>
  <si>
    <t>Članovi timova prolaze svakih šest mjeseci obuku iz rješavanja hitnih stanja u porodiljstvu i jednom godišnje iz neonatalne reanimacije.</t>
  </si>
  <si>
    <t>Postoji dodatna obuka za sestre akušerke radi razvoja njihove prakse.</t>
  </si>
  <si>
    <t>Sve osoblje učestvuje u programima kontinuiranog profesionalnog razvoja i prisustvuje multidisciplinarnoj obuci.</t>
  </si>
  <si>
    <t>Postoje datirane, dokumentirane procedure o rutinskom korištenju testova za određivanje Anti-D antitijela u svrhu prevencije ili smanjenja rizika rezus izoimunizacije svih rezus-negativnih trudnica.</t>
  </si>
  <si>
    <t xml:space="preserve">Postoje datirane, dokumenitirane kliničke vodilje za rađanje carskim rezom. </t>
  </si>
  <si>
    <t xml:space="preserve">Postoji datirana, dokumentirana procedura za identifikaciju beba za vrijeme boravka u zdravstvenoj ustanovi. </t>
  </si>
  <si>
    <t>Prema proceduri antenatalni skrining testovi izvode se uz dobijanje pristanka trudnice nakon prethodnog informiranja i diskusije s pacijenticom, a poželjno je i prisustvo njenog partnera.</t>
  </si>
  <si>
    <t xml:space="preserve">Postoji datirana, dokumentirana procedura za rutinski skrining i ispitivanje novorođenčeta. </t>
  </si>
  <si>
    <t>Postoje datirane, dokumentirane procedure za menadžment čestih problema u novorođenačkom periodu.</t>
  </si>
  <si>
    <t xml:space="preserve">Postoje datirane, dokumentirane procedure za menadžment mrtvorođenčadi, pobačaja u trudnoći i završetak trudnoće zbog abnormalnosti. </t>
  </si>
  <si>
    <t>Odgovornosti liječnika i sestara definiraju se lokalnim uputstvom.</t>
  </si>
  <si>
    <t>Postoje informacije za žene o vrsti ponuđene zaštite, gdje mogu dobiti antenatalnu zaštitu, gdje se poroditi, koje su opcije za menadžment bola i koje pretrage mogu koristiti i zašto.</t>
  </si>
  <si>
    <t>Sve žene dobivaju usmene savjete i pisane informacije o znakovima i simptomima problema kao što su preeklampsija ili prijevremeni porođaj i dobivaju kontakt telefon imenovane osobe koju žena može kontaktirati u bilo koje vrijeme.</t>
  </si>
  <si>
    <t>Daju se informacije o promociji zdravlja, uključujući značaj ishrane, dijete i izbjegavanja pušenja.</t>
  </si>
  <si>
    <t>Daju se informacije o hranjenju beba, uključujući informacije o izboru metoda za ishranu djece i informacije o prednostima dojenja.</t>
  </si>
  <si>
    <t>Roditeljima se pružaju informacije kako i gdje registrirati porođaj.</t>
  </si>
  <si>
    <t>Postoje informacije za rodbinu i prijatelje o posjetama majci i bebi.</t>
  </si>
  <si>
    <t>U hitnim situacijama organizaciona jedinica ima trenutni pristup krvi i krvnim produktima.</t>
  </si>
  <si>
    <t>Imenovana je sestra akušerka koja je odgovorna za njegu svake porodilje.</t>
  </si>
  <si>
    <t>Porodilje se obavještavaju kako kontaktirati imenovanu odgovornu sestru.</t>
  </si>
  <si>
    <t>Antenatalni skrining testovi se primjenjuju uz informirani pristanak trudnice nakon čega slijedi diskusija sa ženom, a preporučljivo i s njenim partnerom.</t>
  </si>
  <si>
    <t>Potencijalno nepovoljni rezultati skrining testiranja uručuju se ženi unutar 48 sati od završetka testiranja, uz savjetovanje i podršku.</t>
  </si>
  <si>
    <t>Tokom antenatalnog perioda razvija se pisani plan porođaja.</t>
  </si>
  <si>
    <t>Sestrinska dokumentacija za svaku ženu je potpisana i datirana od odgovorne sestre akušerke.</t>
  </si>
  <si>
    <t>Medicinska dokumentacija uključuje detalje o tipu porođaja.</t>
  </si>
  <si>
    <t>Medicinska dokumentacija o porođaju čuva se prema zakonu</t>
  </si>
  <si>
    <t>Prikupljaju se podaci kliničke revizije i pregledaju u pogledu stopa instrumentalno dovrsenih poroda te primarnih (elektivnih) i sekundarnih (hitnih) carskih sekcija.</t>
  </si>
  <si>
    <t>Prikupljaju se podaci kliničke revizije i pregledaju s obzirom na intrahospitalne infekcije urinarnog trakta i infekcije rana nakon carskog reza.</t>
  </si>
  <si>
    <t>Prikupljaju se podaci kliničke revizije i pregledaju u pogledu stopa perinatalnog i maternalnog mortaliteta.</t>
  </si>
  <si>
    <t>Provode se redovne kliničke revizije održavanja medicinske dokumentacije.</t>
  </si>
  <si>
    <t>Medicinske sestre akušerke evaluiraju vlastitu praksu i o tome postoji dokumentacija.</t>
  </si>
  <si>
    <t>Postoji, datirana, dokumentirana procedura neonatalne reanimacije koja je u skladu sa vodiljama za kliničku praksu.</t>
  </si>
  <si>
    <t>STANDARD 6.20: MENTALNO ZDRAVLJE – PUT PACIJENTA</t>
  </si>
  <si>
    <t xml:space="preserve">Organizaciona jedinica ima datirani dokument politike koji daje kratak pregled usluga koje se pružaju. </t>
  </si>
  <si>
    <t>Pružanje usluga se planira sa primarnom zdravstvenom zaštitom (centrima za mentalno zdravlje) te organizacijama u zdravstvu i socijalnoj zaštiti u zajednici.</t>
  </si>
  <si>
    <t>Postoje zajednički programi obuke osoblja radi optimizacije rada multidisciplinarnih timova, i uspostavljeno je međusobno razumijevanje zajedničkih pitanja i uloga u radnim timovima.</t>
  </si>
  <si>
    <t xml:space="preserve">Organizaciona jedinica ima datiranu, dokumentiranu strategiju koja daje kratak pregled uloge organizaciona jedinica u promociji dobrog mentalnog zdravlja i reducira stigmu koja je povezana s mentalnim oboljenjima. </t>
  </si>
  <si>
    <t>Organizaciona jedinica kontinuirano planira i provodi aktivnosti s ciljem prihvatanja osobe s težim poteškoćama mentalnog zdravlja, povećanja nivoa socijalne inkluzije i redukcije stigme i za to postoje dokumentirani plan i procedura.</t>
  </si>
  <si>
    <t>Svi pacijenti i korisnici usluga organizacione jedinice imaju pristup informacijama o promociji mentalnog zdravlja i prevenciji mentalnih oboljenja, poteškoća, onesposobljenja i invaliditeta.</t>
  </si>
  <si>
    <t xml:space="preserve">Postoje datirane, dokumentirane politike i procedure za održavanje povjerljivosti svih detalja koji su u vezi s pacijentovim tretmanom i uravnotežavanjem toga nasuprot bilo kojem riziku po pacijenta, osoblje ili javnost. </t>
  </si>
  <si>
    <t xml:space="preserve">Organizaciona jedinica raspolaže sa datiranom, dokumentiranom strategijom prikupljanja podataka s ciljem osiguranja podataka za mentalno zdravlje kao i registrom. </t>
  </si>
  <si>
    <t>Postoje potpisani sporazumi o saradnji između organizaciona jedinica mentalnog zdravlja i lokalnih zdravstvenih organizacija, socijalnih organizacionoj jedinici i drugih organizacija koje pružaju zaštitu pacijentima.</t>
  </si>
  <si>
    <t>Postoje potpisani sporazumi o saradnji između organizacione jedinice mentalnog zdravlja i specijalističke organizacione jedinice za bolesti ovisnosti.</t>
  </si>
  <si>
    <t>Postoje potpisani sporazumi o saradnji između organizacione jedinice mentalnog zdravlja i lokalnih organizacionih jedinica hitne pomoći i urgentnih centara.</t>
  </si>
  <si>
    <t>Postoje potpisani sporazumi o saradnji između organizacione jedinice mentalnog zdravlja i policije.</t>
  </si>
  <si>
    <t>Postoje potpisani sporazumi o saradnji između organizacione jedinice mentalnog zdravlja i udruženja te dobrovoljnih, nevladinih organizacija koje pružaju usluge pacijentima, njegovateljima ili članovima porodice.</t>
  </si>
  <si>
    <t xml:space="preserve">Postoje datirani, dokumentirani protokoli, vodilje za kliničku praksu za menadžment neakutnih faza nekih mentalnih oboljenja koje povezuju put pacijenta između primarne zaštite i specijalističkih organizacionih jedinica. </t>
  </si>
  <si>
    <t>Postoje datirane, dokumentirane procedure za komunikacije s drugim agencijama koje uključuju postavljanje limita u održavanju povjerljivosti između različitih profesionalaca u pogledu pacijentove zaštite, okolnosti u kojima drugi moraju biti informirani i razmjenjivati povjerljive informacije na siguran način.</t>
  </si>
  <si>
    <t xml:space="preserve">Postoji procedura za prijem pacijenata koji dolaze na psihijatrijski organizaciona jedinica. </t>
  </si>
  <si>
    <t xml:space="preserve">Postoji datirane, dokumentirana procedura za postupanje u slučaju neodgovarajuće uputnice. </t>
  </si>
  <si>
    <t xml:space="preserve">Postoji datirana, dokumentirana procedura za pružanje informacija policiji i sudu o mentalno oboljelim prekršiteljima zakona. </t>
  </si>
  <si>
    <t>Postoje pisane informacije za pacijente o uslugama, medikaciji, terapijama i podršci koji su raspoloživi na organizacionoj jedinici mentalnog zdravlja i odgovornostima pacijenata.</t>
  </si>
  <si>
    <t>Postoje pisane informacije za pacijente o njihovim pravima da odbiju tretman.</t>
  </si>
  <si>
    <t>Postoje pisane informacije za pacijente o njihovim pravima da koriste sistem žalbi.</t>
  </si>
  <si>
    <t>Na prijemu u zdravstvenu ustanovu, pacijenti dobivaju pisani informativni paket.</t>
  </si>
  <si>
    <t>Pacijentima se daju individualne informacije o njihovoj bolesti, njezi i tretmanu i bilo kojem pridruženom problemu ili nuspojavama.</t>
  </si>
  <si>
    <t>Pacijentima se daju individualne informacije o imenima i ulogama osoblja koje je uključeno u njihovu njegu i tretman.</t>
  </si>
  <si>
    <t xml:space="preserve">Postoji datirana, dokumentirana procedura za obavještavanje nadležnog liječnika primarne zaštite ili psihijatra u CMZ i po potrebi Centara za socijalu zaštitu. </t>
  </si>
  <si>
    <t>Pacijenti koji zahtijevaju hospitalizaciju primaju se na njegu, tretman i superviziju specijaliste psihijatra koji ih pregleda u lokalno dogovorenom vremenskom intervalu nakon prijema.</t>
  </si>
  <si>
    <t>Svi pacijenti koji se primaju na organizaciona jedinica mentalnog zdravlja ocjenjuju se kroz multidisciplinarni pristup u pogledu somatskog i psihičkog zdravlja unutar lokalno dogovorenog vremenskog intervala nakon prijema.</t>
  </si>
  <si>
    <t>Organizaciona jedinica vodi registar o pacijentima koji su skloni samoozljeđivanju i suicidu, ili su izvršili suicid.</t>
  </si>
  <si>
    <t>Ocjena pacijenta uključuje i ocjenu porodice, zaposlenja i socijalnih okolnosti pacijenta te uključuje njegovatelje i članove porodice, kada to odgovara.</t>
  </si>
  <si>
    <t>Sve ocjene uključuju pacijentove ovisnosti, na primjer, anamnezu o alkoholizmu s podatkom o zapreminskim jedinicama unosa alkohola.</t>
  </si>
  <si>
    <t xml:space="preserve"> Svi pacijenti imaju imenovanog zdravstvenog profesionalca (koordinatora otpusta) koji je odgovoran za njihovu zaštitu, a pacijentima se saopćava njegovo ime i to se dokumentira u planu zaštite.</t>
  </si>
  <si>
    <t>Postoje informacije za pacijente i njegovatelje o ocjeni stanja, koordinaciji i pregledu procedura tretmana s ciljem osiguranja kontinuiteta zaštite.</t>
  </si>
  <si>
    <t>Postoji jedinstven, multidisciplinarni plan zaštite koji se formulira za svakog pacijenta ponaosob, s momentalnim i dugoročnim potrebama pacijenta.</t>
  </si>
  <si>
    <t>Svi pacijenti se obavještavaju o programu zaštite i to se bilježi u historiju bolesti.</t>
  </si>
  <si>
    <t>Plan zaštite za pacijenta uključuje sporazume s ciljem promocije neovisnosti, rehabilitacije i održavanja socijalnog kontakta, uključujući terapeutske aktivnosti i slobodno vrijeme pacijenta za dokolicu.</t>
  </si>
  <si>
    <t>Plan zaštite pregledaju zdravstveni profesionalci različitih disciplina, i na svakom sastanku kada se plan pregleda, dogovara se o datumu narednog pregleda plana i to se bilježi.</t>
  </si>
  <si>
    <t xml:space="preserve">Postoje datirane, dokumentirane politika i procedura o prevenciji ubistava i samoubistava. </t>
  </si>
  <si>
    <t>Provodi se ocjena kliničkog rizika za sve pacijente koji ulaze u organizacionu jedinicu. Ocjena je datirana i dokumentirana.</t>
  </si>
  <si>
    <t>Razvijen je plan menadžmenta rizika za pacijenta kao rezultat ocjene kliničkog rizika, i taj plan čini integralni dio plana zaštite.</t>
  </si>
  <si>
    <t>Osoblje prolazi obuku u ocjeni kliničkog rizika, menadžmentu kliničkog rizika, identifikaciji visokorizičnih i suicidalnih pacijenata, načinima implementacije plana upravljanja kliničkim rizikom, razumijevanju kada pacijenta treba uputiti na ekspertno savjetovanje u kontekstu multidisciplinarnog rada.</t>
  </si>
  <si>
    <t>Riziko faktori koji upućuju da je pacijent bio, da je još uvijek i da može biti suicidalan, bilježe se u zaključku historije bolesti i u otpusno pismo.</t>
  </si>
  <si>
    <t xml:space="preserve">Postoji datirana, dokumentirana procedura za određivanje nivoa opservacije i supervizije hospitaliziranih pacijenata. </t>
  </si>
  <si>
    <t>Svi hospitalizirani pacijenti podvrgavaju se općem posmatranju, koje uključuje aktivan angažman osoblja i interakciju s pacijentom.</t>
  </si>
  <si>
    <t>Postoje redovne kliničke revizije korištenja suportivnog posmatranja, a o rezultatima se raspravlja između članova multidisciplinarnog tima.</t>
  </si>
  <si>
    <t>Pacijentova privatnost i dostojanstvo održavaju se u skladu s bilo kojim ograničenjem u planu upravljanja rizikom.</t>
  </si>
  <si>
    <t>Pacijenti se aktivno uključuju u razvoj i redovni pregled njihovog plana zaštite.</t>
  </si>
  <si>
    <t>Pacijenti mogu pozvati svog zastupnika na sastanak kada se diskutira o planu zaštite.</t>
  </si>
  <si>
    <t>Postoji raspon terapija ili tretmana koji je dostupan pacijentima. Terapije ili tretmane organizaciona jedinica aktivno promovira.</t>
  </si>
  <si>
    <t>Prati se prisustvo pacijenata na zakazanim pregledima i upisuje se u registar.</t>
  </si>
  <si>
    <t xml:space="preserve">Postoje datirane, dokumentirane procedure za menadžment pacijenata koji zloupotrebljavaju psihoaktivne supstance. </t>
  </si>
  <si>
    <t>Postoje datirane, dokumentirane procedure za menadžment pacijenata koji boluju od ovisnosti o kockanju i igrama na sreću.</t>
  </si>
  <si>
    <t>Postoje pisane informacije i pomoć za pristup drugim zdravstvenim organizacionim jedinicaima i organizacijama.</t>
  </si>
  <si>
    <t>Korištenje i poznavanje kliničkih politika i vodilja uključeno je u programe obuke za osoblje.</t>
  </si>
  <si>
    <t>Obuka i edukacijski programi obuhvataju i obuku iz prakse nediskriminacije.</t>
  </si>
  <si>
    <t>Postoje datirane, dokumentirane politike i procedure, koje su napisane ili pregledane u zadnje tri godine, koje uređuju uključivanje članova porodice, prijatelja i njegovatelja u njegu i tretman pacijenta.</t>
  </si>
  <si>
    <t>Članovi porodice i njegovatelji informirani su o mogućnostima zakazivanja sastanaka s koordinatorom otpusta, odgovornim liječnikom ili drugim osobljem unutar razumnog vremenskog roka.</t>
  </si>
  <si>
    <t>Svi njegovatelji koji pružaju redovnu i značajnu njegu pacijentima imaju napisani plan njege.</t>
  </si>
  <si>
    <t>Objekti i oprema su dizajnirani tako da obezbijede sigurnost, dostojanstvo i privatnost pacijenata.</t>
  </si>
  <si>
    <t>Dizajn i raspored zgrada u kojima se pružaju usluge obezbjeđuje sigurne uvjete za pacijente i osoblje.</t>
  </si>
  <si>
    <t>Pacijenti mogu čuvati vlastitu imovinu u skladu s raspoloživim prostorom prema odgovarajućoj proceduri.</t>
  </si>
  <si>
    <t xml:space="preserve">Postoje datirane, dokumentirane procedure s uputstvima za sigurnost/bezbjednost unutar organizacione jedinice  koje se odnose na pacijente, posjetioce i osoblje i koje upućuju osoblje u pogledu posjeta, uzimajući u obzir specifične zahtjeve za pacijente koji su zadržani u ustanovi. Procedure postoje u formatu kao informacije za pacijente i posjetioce. </t>
  </si>
  <si>
    <t>Postoje politike i procedure koje utvrđuju da li će svaka jedinica ustanove biti zaključana i da li pacijenti imaju slobodan pristup izvan jedinice i u jedinicu.</t>
  </si>
  <si>
    <t xml:space="preserve">Postoje datirane, dokumentirane procedure o korištenju vezivanja i fizičkih intervencija, uključujući i brzu trankvilizaciju i hitnu medikaciju. </t>
  </si>
  <si>
    <t>Osoblje je obučeno i ima program ažurirane obuke iz tehnika kontrole i ograničavanja kretanja pacijenata, uključujući i tehnike oslobađanja pacijenata, prema tekućim vodiljama.</t>
  </si>
  <si>
    <t>Kada je neophodno da pacijent bude ograničen u kretanju, poduzima se potpun sestrinski i medicinski pregled, uključujući i fizikalno ispitivanje, koliko je to praktično izvedivo i vrši se klinička revizija kontrole, ograničavanja (vezivanje) i hitne medikacije.</t>
  </si>
  <si>
    <t xml:space="preserve">Obavezno se vodi evidencija fizičke imobilizacije (fiksiranja). </t>
  </si>
  <si>
    <t>Sve osoblje je obučeno i ima program godišnje ažurirane obuke iz menadžmenta agresivnog ponašanja i tehnika neutraliziranja takvih situacija kada radi s osobama koje imaju mentalne poteškoće, agresivne, prave neprilike, suicidalne ili pod stresom. Prisustvo obuci se evidentira te se vodi ažurirani registar osoblja koje je završilo ovu obuku..</t>
  </si>
  <si>
    <t>Postoji specifični individualni plan tretmana za sve pacijente koji su sa ozbiljnim mentalnim poteškoćama u dužem vremenskom periodu, što se bilježi u multidsciplinarnu historiju bolesti.</t>
  </si>
  <si>
    <t xml:space="preserve">Bilo koje velike izmjene u tretmanu osoba s težim poteškoćama mentalnog zdravlja ili nasilnih pacijenata (uključujući i promjene u medikaciji) prenose se svem sestrinskom osoblju koje kontaktira s pacijentom. </t>
  </si>
  <si>
    <t>Postoje posebne (odvojene) prostorije za tretman osoba sa težim poteškoćama mentalnog zdravlja.</t>
  </si>
  <si>
    <t xml:space="preserve">Postoje datirane, pisane politika i procedura za osoblje u vezi s reagovanjem prema pacijentima koji verbalno i/ili fizički prijete. </t>
  </si>
  <si>
    <t>Postoje datirane, dokumentirane procedure za postupanje u slučaju nepovoljnih i onih događaja koji su izbjegnuti ili tencijalno uznemirujućih događaja, pri čemu procedure tačno određuju odgovornosti nadležnog psihijatra i šefa ustanove/organizaciona jedinica/jedinice. Svi nepoželjni događaji se evidentiraju u registrima.</t>
  </si>
  <si>
    <t>Postoji pregled koji slijedi nakon incidenta, unutar vremena koji je odredila ustanova/organizaciona jedinica, a uključuje sastanak cijelog multidisciplinarnog tima radi rasprave o kliničkim i menadžerskim pitanjima koja su mogla dovesti do posebnog incidenta.</t>
  </si>
  <si>
    <t>U slučaju pojave nepovoljnog događaja ili potencijalno uznemirujućeg događaja u organizacionoj jedinici su osigurani savjetovanje i podrška za pacijente i osoblje.</t>
  </si>
  <si>
    <t>Svi događaji s agresijom i nasiljem podložni su redovnoj kliničkoj reviziji i preporukama.</t>
  </si>
  <si>
    <t>Prate se svi incidenti s ozbiljnim fizičkim povređivanjem kao rezultat napada pacijenta na osoblje i druge pacijente.</t>
  </si>
  <si>
    <t>Poduzima se godišnja klinička revizija o broju i vrsti nepovoljnih događaja u organizacionoj jedinici, o tome se sastavlja pisani izvještaj, dok menadžment poduzima odgovarajuće akcije na temelju izvještaja o nepovoljnim događajima.</t>
  </si>
  <si>
    <t>Posebno se prate, bilježe i prijavljuju slučajevi ubistava i samoubistava.</t>
  </si>
  <si>
    <t>Nakon svakog lokalnog incidenta sa suicidom poduzima se multidisciplinarni pregled tog nepovoljnog događaja.</t>
  </si>
  <si>
    <t xml:space="preserve">Postoje informacije dostupne pacijentima i njihovim njegovateljima o medikaciji i njima su poznate nuspojave lijekova i rizici terapije. </t>
  </si>
  <si>
    <t xml:space="preserve">Pacijenti su informirani laičkim jezikom o vjerovatnim dobrobitima i poznatim rizicima bilo kojeg poduzetog toka terapije. </t>
  </si>
  <si>
    <t>Propisanu medikaciju pacijentima prati i pregleda odgovorni liječnik i drugi članovi multidisciplinarnog tima u tačno određenim vremenskim intervalima.</t>
  </si>
  <si>
    <t>Korištenje lijekova, posebno ako ih se daje više, podliježe godišnjoj kliničkoj reviziji.</t>
  </si>
  <si>
    <t xml:space="preserve">Postoji datirana, dokumentirana procedura za postupanje s pacijentima koji odbijaju da uzimaju njima propisane lijekove. </t>
  </si>
  <si>
    <t xml:space="preserve">Postoji datirana, dokumentirana politika o upotrebi elektrokonvulzivne terapije. </t>
  </si>
  <si>
    <t xml:space="preserve">Postoje datirane, dokumentirane procedure za administriranje elektrokonvulzivne terapije. </t>
  </si>
  <si>
    <t>Osoblje je obučeno u zaštiti i podršci pacijenata koji se podvrgavaju elektrokonvulzivnoj terapiji.</t>
  </si>
  <si>
    <t>Vrši se redovna klinička revizija (audit) elektrokonvulzivne terapije.</t>
  </si>
  <si>
    <t>Objekti, oprema i izvođenje elektrokonvulzivne terapije, obezbjeđuju sigurnost, privatnost i dostojanstvo pacijenata.</t>
  </si>
  <si>
    <t>Pacijentima i njihovim njegovateljima pristupačne su pisane informacije o proceduri elektrokonvulzivne terapije.</t>
  </si>
  <si>
    <t>Pružanje zaštite je u skladu s planom i programom zaštite. Ta usklađenost je podložna kliničkoj reviziji u cijeloj organizacionoj jedinici barem jednom godišnje da se osigura konzistentan pristup i odgovarajuća primjena.</t>
  </si>
  <si>
    <t xml:space="preserve">Postoji datirana, dokumentirana procedura o odlasku pacijenta iz zdravstvene ustanove, odnosno organizacione jedinice. </t>
  </si>
  <si>
    <t>Postoje dokazi o planiranju otpusta za svakog pacijenta.</t>
  </si>
  <si>
    <t xml:space="preserve">Razmatranje zahtjeva za odlazak pacijenta uzima u obzir nivo saradnje pacijenta u ocjeni i tretmanu i da li je pacijent proveo dovoljno vremena da se ustanova/organizaciona jedinica može s povjerenjem osloniti na procjenu rizika. </t>
  </si>
  <si>
    <t>Sporazumi o odlasku bilježe se u plan zaštite i historiju bolesti pacijenta.</t>
  </si>
  <si>
    <t>Prije samog otpusta pacijenta iz bolnice obavještava se Centar za mentalno zdravlje i ako je mogućezakazuje mu se termin u nadležnom Centru za mentalno zdravlje.</t>
  </si>
  <si>
    <t xml:space="preserve">Postoje datirane, dokumentirane procedure koje se slijede kada pacijent napusti organizacionu jedinicu bez odobrenja. </t>
  </si>
  <si>
    <t>Postoje informacije za pacijente u kojima se od njega traži suradnja o informiranju osoblja o njegovom boravištu svo vrijeme.</t>
  </si>
  <si>
    <t xml:space="preserve">Formalno se pregledaju nivoi bilježenja tajnog bijega pacijenata s organizaciona jedinica jednom godišnje, i prati bilo koje signifikantno uvećanje broja bježanja visokorizičnih pacijenata. </t>
  </si>
  <si>
    <t>Postoji dokumentirana, multidisciplinarna ocjena vraćanja pacijenata u organizacionu jedinicu.</t>
  </si>
  <si>
    <t xml:space="preserve">Postoji datirana, dokumentirana procedura za otpust. </t>
  </si>
  <si>
    <t>Postoji pisani plan zaštite nakon bolničkog tretmana koji utvrđuje vanbolnički tretman i rehabilitaciju otpuštenog pacijenta, utvrđuje koordinatora otpusta i specificira akciju koja će se poduzeti u slučaju krize kod tog pacijenta.</t>
  </si>
  <si>
    <t>Dogovore o otpustu vodi i postiže imenovani koordinator otpusta zajedno sa drugim članovima multidisciplinarnog tima.</t>
  </si>
  <si>
    <t>Postoje pisane procedure o premještanju pacijenata iz jedne ustanove/organizaciona jedinica u drugu i protokoli kojima se regulira premještaj na intenzivnu njegu i obrnuto.</t>
  </si>
  <si>
    <t>Odluke o otpuštanju ili premještaju pacijenata temelje se na ocjeni okolnosti koje su dovele do hospitalizacije kao i na ocjeni promjene drugih aspekata ponašanja pacijenata.</t>
  </si>
  <si>
    <t>Postoji datirana, dokumentirana procedura za istraživanje uzroka smrti.</t>
  </si>
  <si>
    <t>Organizaciona jedinica prati stope osipanja pacijenata.</t>
  </si>
  <si>
    <t>Organizaciona jedinica prati stope propisivanja antidepresiva, antipsihotika i benzodiazepina kroz lokalne programe kliničke revizije.</t>
  </si>
  <si>
    <t>Organizaciona jedinica prati stopu hospitalizacije.</t>
  </si>
  <si>
    <t>Organizaciona jedinica prati pacijente u zajednici s teškim mentalnim oboljenjima s kojima je izgubilo kontakt.</t>
  </si>
  <si>
    <t>Prati se brojnost pacijenata kod kojih je bila indicirana hospitalizacija, a organizaciona jedinica smatra da im  nije bila potrebna.</t>
  </si>
  <si>
    <t>STANDARD 6.21: NEUROLOGIJA</t>
  </si>
  <si>
    <t>Šef organizacione jedinice za neurologiju je specijalista/subspecijalista neurologije /neuropsihijatrije.</t>
  </si>
  <si>
    <t>Organizaciona jedinica ima ažuriran spisak stanja i oboljenja koji se tretiraju u toj organizacionoj jedinici.</t>
  </si>
  <si>
    <t>Organizaciona jedinica ima dežurstva/pripravnosti s jasno definisanim nadležnim osobama i pripadajućim obavezama.</t>
  </si>
  <si>
    <t>Postupak čuvanja snimaka i nalaza pacijenata se vrši prema proceduri.</t>
  </si>
  <si>
    <t>Organizaciona jedinica posjeduje spisak sve medicinske opreme s lokacijom upotrebe.</t>
  </si>
  <si>
    <t>Organizaciona jedinica prati i analizira definisane pokazatelje sigurnosti i kvaliteta te o tome izvještava Organizaciona jedinicajenje za kvaliteta.</t>
  </si>
  <si>
    <t>Organizaciona jedinica posjeduje pokretni komplet lijekova Ii pribora za hitne slučajeve.</t>
  </si>
  <si>
    <t>Organizaciona jedinica ima set za antišok terapiju, a svim mjestima gdje se mogu očekivati alergijske reakcije.</t>
  </si>
  <si>
    <t>Organizaciona jedinica ima prijemnu ambulantu i pruža konsultativne usluge drugim organizacionim jedinicama u ustanovi.</t>
  </si>
  <si>
    <t>Radnici koji rade u prijemnoj ili konsultativnoj ambulanti vode protokol o obavljenim pregledima i/ili konsultacijama.</t>
  </si>
  <si>
    <t>Za tretman svakog stanja i oboljenja koja se tretiraju na organizacionoj jedinici postoje i primjenjuju se dokumentirane procedure.</t>
  </si>
  <si>
    <t>Sve rezultate ispitivanja izvršenih na organizacionoj jedinici očitava specijalista neurolog/neuropsihijatar.</t>
  </si>
  <si>
    <t>STANDARD 6.19: STANDARDI ZA AKREDITACIJU „BOLNICA – PRIJATELJA BEBA“</t>
  </si>
  <si>
    <t>Korak 1 – Politika dobre prakse dojenja</t>
  </si>
  <si>
    <t>Porodilište ima pisanu Politiku o dojenju i ishrani novorođenčadi koja se temelji na UNICEF-ovim preporukama i deset koraka za uspješno dojenje.</t>
  </si>
  <si>
    <t>Korak 2 – Obuka osoblja</t>
  </si>
  <si>
    <t>Korak 3 – Informacije o dojenju</t>
  </si>
  <si>
    <t>Korak 4 – Prvi kontakt i iniciranje dojenja</t>
  </si>
  <si>
    <t>Korak 5 – Dojenje i održavanje laktacije</t>
  </si>
  <si>
    <t>Korak 6 – Ishrana novorođenčeta</t>
  </si>
  <si>
    <t>Korak 7 – Boravak novorođenčeta sa majkom</t>
  </si>
  <si>
    <t>Korak 8 – Podoj „po zahtjevu“</t>
  </si>
  <si>
    <t>Korak 9 – Nema umjetnih zamjena za umirenje novorođenčeta</t>
  </si>
  <si>
    <t>Korak 10 – Grupe podrške za majke</t>
  </si>
  <si>
    <t>Politika je dostupna i u nju je upućeno svo osoblje koje vodi
računa o porodiljama, trudnicama i novorođenčadi.</t>
  </si>
  <si>
    <t>Politika, odnosno njena skraćena verzija, je vidno postavljena u svim prostorijama porodilišta u kojima borave trudnice, porodilje i novorođenčad.</t>
  </si>
  <si>
    <t>Politika, odnosno njena skraćena verzija su napisani jezikom i</t>
  </si>
  <si>
    <t>riječima koje većina majki i osoblja porodilišta razumije i može pročitati.</t>
  </si>
  <si>
    <t>Politika pored pisanog oblika može dodatno biti predstavljena i u obliku ilustracije koja daje osnovne poruke.</t>
  </si>
  <si>
    <t>Svi članovi osoblja koji imaju kontakt sa trudnicama, porodiljama, majkama i/ili novorođenčadi su na Obuci
podučeni o sprovođenju Politike u praksu.</t>
  </si>
  <si>
    <t>Obuka koju osoblje dobije je odgovarajućeg kvaliteta.</t>
  </si>
  <si>
    <t>Obuka koju osoblje dobije je odgovarajuća po obimu trajanja.</t>
  </si>
  <si>
    <t>Sve medicinske sestre su upoznate sa Zakonom o sestrinstvu i porodiljstvu.</t>
  </si>
  <si>
    <t>Svo medicinsko osoblje koje je u timu šest (6) mjeseci i duže su prošli Obuku po dolasku u porodilište, što je određeno i Politikom</t>
  </si>
  <si>
    <t>Svo medicinsko osoblje koje je u timu manje od šest (6) mjeseci poznaje principe Politike i koje su njihove uloge u njenoj implementaciji.</t>
  </si>
  <si>
    <t>Svo nemedicinsko osoblje je također imalo Obuku, u ovisnosti o njihovim zaduženjima, kako da pomognu majkama i</t>
  </si>
  <si>
    <t>Osoblje je također prošlo kroz Obuku kako pomoći i pružiti podršku majkama koje ne doje novorođenčad.</t>
  </si>
  <si>
    <t>Osoblje je prošlo obuku za pružanje podrške dojiljama sa posebnim potrebama.</t>
  </si>
  <si>
    <t>Osoblje je osposobljeno za pružanje podrške dojenju u vanrednim situacijama, za što postoje i leci za informisanje dojilja.</t>
  </si>
  <si>
    <t>Svim trudnicama je dostupan pisani promotivni materijal o prednostima i dobroj praksi dojenja.</t>
  </si>
  <si>
    <t>Promotivni materijal o dobroj praksi dojenja u predporođajnim odjeljenjima sadrži barem minimalne potrebne informacije.</t>
  </si>
  <si>
    <t>Osoblje informira trudnice u trećem trimestru trudnoće</t>
  </si>
  <si>
    <t>pojedinačno ili grupno u vezi sa dojenjem za što postoji i odgovarajuća procedura.</t>
  </si>
  <si>
    <r>
      <t xml:space="preserve">U prostoru porodilišta </t>
    </r>
    <r>
      <rPr>
        <u/>
        <sz val="10"/>
        <color indexed="8"/>
        <rFont val="Calibri"/>
        <family val="2"/>
        <charset val="238"/>
      </rPr>
      <t>nema</t>
    </r>
    <r>
      <rPr>
        <sz val="10"/>
        <color indexed="8"/>
        <rFont val="Calibri"/>
        <family val="2"/>
        <charset val="238"/>
      </rPr>
      <t xml:space="preserve"> usmene niti pismene promocije drugog načina prehrane novorođenčadi osim dojenja, što je navedeno i u Politici.</t>
    </r>
  </si>
  <si>
    <t>Trudnicama je dostopan informativni letak o dojenju u vanrednim situacijama.</t>
  </si>
  <si>
    <t>Novorođenče se po rođenju daje majci (kontakt kožom na kožu) i tako ostaje barem sat vremena, za što postoji i procedura.</t>
  </si>
  <si>
    <t>Porodilje koje su imale carski rez u općoj anesteziji, imaju kontakt „kožom na kožu“ sa bebom, odmah nakon što povrate svijest i reaguju na vanjske poticaje.</t>
  </si>
  <si>
    <t>Porodilje čije se bebe nakon poroda nalaze u dijelu za intenzivnu njegu imaju priliku da drže svoju novorođenčad na koži.</t>
  </si>
  <si>
    <t>Porodilište ima posebnu prostoriju za nadzor majki i novorđenčadi nakon poroda, gdje bi majke mogle neometano dojiti bebe.</t>
  </si>
  <si>
    <t>Novorođenčad se stavljaju majci na dojku odmah po rođenju i tako inicira prvi podoj za što postoji procedura.</t>
  </si>
  <si>
    <t>Porodilje se prema proceduri potiču da prepoznaju znake koje novorođenče daje kada je gladno u toku tog prvog kontakta.</t>
  </si>
  <si>
    <t>Porodiljama se nudi pomoć da prepoznaju kada je novorođenče spremno da po prvi put doji kao i u samom dojenju za što postoji i odgovarajuća procedura.</t>
  </si>
  <si>
    <t>Osoblje podučava majke kako da doje novorođenče u skladu sa napisanom procedurom.</t>
  </si>
  <si>
    <t>Majkama se nudi pomoć u podsticanju laktacije i u dojenju unutar 6 sati nakon poroda za što postoji i procedura.</t>
  </si>
  <si>
    <t>Tokom hospitalizacije dojilje dobijaju adekvatnu ishranu i međuobroke radi kvaliteta laktacije.</t>
  </si>
  <si>
    <t>Osoblje u skladu sa procedurom nudi pomoć i podučava majke kako ispravno da postave novorođenče na dojku.</t>
  </si>
  <si>
    <t>Osoblje prema proceduri podučava majke da prepoznaju koji su znaci da je beba u ispravnom položaju za dojenje.</t>
  </si>
  <si>
    <t>Osoblje prema proceduri podučava majke da prepoznaju kada beba uspješno doji.</t>
  </si>
  <si>
    <t>Osoblje podučava majke na koji način da održava higijenu ruku i za to postoji procedura.</t>
  </si>
  <si>
    <t>Osoblje pokazuje majkama tehniku izdajanja (ručno istiskanje mlijeka iz dojki) i za to postoji odgovarajuća procedura.</t>
  </si>
  <si>
    <t>Majke dobiju pisani i/ili ilustrovani materijal kako da se izdajaju.</t>
  </si>
  <si>
    <t>Porodilište posjeduje opremu za pomoć pri izdajanju mlijeka.</t>
  </si>
  <si>
    <t>Porodilište posjeduje opremu za ispravno i sigurno skladištenje izdojenog mlijeka.</t>
  </si>
  <si>
    <t>Porodilište posjeduje proceduru za ispravno i sigurno skladištenje izdojenog mlijeka.</t>
  </si>
  <si>
    <t>Nije prisutna pojava mastitisa kod majki za vrijeme boravka u porodilištu.</t>
  </si>
  <si>
    <t>Majkama koje doje ili žele dojiti je prema proceduri ponuđena pomoć pri podsticaju i održavanju laktacije unutar 6 sati nakon
porođaja.</t>
  </si>
  <si>
    <t>Majke koje doje ili žele dojiti se upućuju kako da održe laktaciju.Vidi 5.2</t>
  </si>
  <si>
    <t>Majke koje ne mogu ili su odlučile da ne doje se prema proceduri savjetuju o različitim</t>
  </si>
  <si>
    <t>načinima prehrane i pomaže im se kod odluke koji način je za njih najprihvatljiviji.</t>
  </si>
  <si>
    <t>Osoblje na adekvatan način prema proceduri podučava majke kako se na odgovarajući način priprema adaptirano mlijeko.</t>
  </si>
  <si>
    <t>Osoblje prema proceduri podučava majke kako da na adekvatan način da prehranjuju novorođenče adaptiranim mlijekom.</t>
  </si>
  <si>
    <t>Osoblje prema proceduri upućuje majke kako da se pobrinu za nadolazeće mlijeko u dojkama.</t>
  </si>
  <si>
    <t>Novorođenčad rođena u terminu se isključivo doje ili im se daje izdojeno majčino mlijeko sve do otpuštanja iz bolnice.</t>
  </si>
  <si>
    <t>Svi klinički protokoli ili procedure u porodilištu koji se koriste za ishranu novorođenčadi su u skladu sa BFHI i važećim vodiljama zasnovanim na dokazima.</t>
  </si>
  <si>
    <t>Majkama se ne daju neodgovarajuće informacije u vezi sa prehranom novorođenčeta.</t>
  </si>
  <si>
    <t>Osoblje daje upute o dojenju blizanaca.</t>
  </si>
  <si>
    <t>Porodilište posjeduje odgovarajuću prostoriju/prostor za pripremu adaptiranog mlijeka.</t>
  </si>
  <si>
    <t>Porodilište posjeduje odgovarajuću opremu za pripremu adaptiranog mlijeka.</t>
  </si>
  <si>
    <t>Porodilište posjeduje odgovarajuće i dovoljne količine adaptiranog mlijeka.</t>
  </si>
  <si>
    <t>Prostor/prostorija za pripremu adaptiranog mlijeka je udaljen/a od majki koje doje.</t>
  </si>
  <si>
    <t>Majke koje doje nemaju vizuelni kontakt sa majkama koje u tom trenutku svoje novorođenče prehranjuju adaptiranim mlijekom.</t>
  </si>
  <si>
    <t>Postoje procedure o pripremi adaptiranog mlijeka i o prehrani novorođenčeta adaptiranim mlijekom.</t>
  </si>
  <si>
    <t>Majke i novorođenčad se odmah nakon porođaja smještaju u istu sobu ili krevet, što je navedeno i u Politici.</t>
  </si>
  <si>
    <t>Majke koje su se porodile u općoj anesteziji borave u istoj prostoriji (rooming-in) sa novorođenčadi čim su u stanju da odgovore na potrebe novorođenčeta.</t>
  </si>
  <si>
    <r>
      <t xml:space="preserve">Majke i novorođenčad ostaju 24 sata skupa, u istoj sobi ili krevetu, nakon porođaja </t>
    </r>
    <r>
      <rPr>
        <u/>
        <sz val="10"/>
        <color indexed="8"/>
        <rFont val="Calibri"/>
        <family val="2"/>
        <charset val="238"/>
      </rPr>
      <t>bez razdvajanja</t>
    </r>
    <r>
      <rPr>
        <sz val="10"/>
        <color indexed="8"/>
        <rFont val="Calibri"/>
        <family val="2"/>
        <charset val="238"/>
      </rPr>
      <t>.</t>
    </r>
  </si>
  <si>
    <t>Osoblje prema proceduri podučava majke kako da u svakodnevnom okruženju nakon izlaska iz porodilišta prepoznaju kada je novorođenče gladno.</t>
  </si>
  <si>
    <t>Majke se savjetuju da pokušaju da doje u trenutku kada osjete da su im dojke pune prema odgovarajućoj proceduri.</t>
  </si>
  <si>
    <r>
      <t xml:space="preserve">Osoblje prema proceduri preporučuje majkama da doje </t>
    </r>
    <r>
      <rPr>
        <u/>
        <sz val="10"/>
        <color indexed="8"/>
        <rFont val="Calibri"/>
        <family val="2"/>
        <charset val="238"/>
      </rPr>
      <t>često</t>
    </r>
    <r>
      <rPr>
        <sz val="10"/>
        <color indexed="8"/>
        <rFont val="Calibri"/>
        <family val="2"/>
        <charset val="238"/>
      </rPr>
      <t xml:space="preserve"> koliko novorođenče to želi.</t>
    </r>
  </si>
  <si>
    <r>
      <t xml:space="preserve">Osoblje preporučuje majkama da novorođenče doji onoliko </t>
    </r>
    <r>
      <rPr>
        <u/>
        <sz val="10"/>
        <color indexed="8"/>
        <rFont val="Calibri"/>
        <family val="2"/>
        <charset val="238"/>
      </rPr>
      <t>dugo</t>
    </r>
    <r>
      <rPr>
        <sz val="10"/>
        <color indexed="8"/>
        <rFont val="Calibri"/>
        <family val="2"/>
        <charset val="238"/>
      </rPr>
      <t xml:space="preserve"> koliko ono to želi, za što postoji i procedura.</t>
    </r>
  </si>
  <si>
    <t>Novorođenčadi koja doji se u porodilištu ne daju dude varalice za što postoji i procedura.</t>
  </si>
  <si>
    <t>Novorođenčadi koja doji se u porodilištu ne daju flašice sa umjetnim bradavicama prema proceduri.</t>
  </si>
  <si>
    <t>Osoblje prema postojećoj proceduri informiše majke o rizicima koje po novorođenče nosi upotreba duda varalica i hranjenje flašicom.</t>
  </si>
  <si>
    <t>Osoblje informiše majke o rizicima koje po novorođenče nosi pušenje, upotreba narkotika, droge i alkohola.</t>
  </si>
  <si>
    <t>Majkama se daju informacije gdje mogu naći podršku i pomoć u dojenju/prehrani novorođenčeta po otpuštanju iz bolnice za što postoji i procedura.</t>
  </si>
  <si>
    <t>Porodilište podržava uspostavljanje organizacije (institucije) i/ili koordinira grupe podrške sa drugim javnim institucijama i nevladinim organizacijama koje pružaju pomoć majkama pri dojenju.</t>
  </si>
  <si>
    <t>Patronažna setra iz posjećuje majku i novorođenče u kući dan- dva po izlasku iz porodilišta i još dva puta u narednih 20-tak dana, nadgleda presvlačenje i pomaže majci pri prvom kupanju novorođenčeta.</t>
  </si>
  <si>
    <t>Pred otpuštanje iz bolnice, majkama se daju štampani materijali sa informacijama gdje mogu da se obrate u slučaju da zatrebaju pomoć pri dojenju/prehrani novorođenčeta.</t>
  </si>
  <si>
    <t>Pacijentima se daju informacije prije prvog kontakta koje uključuju mapu s tačno naznačenom lokacijom i nazivom zdravstvene ustanove/ambulante, kao i način transporta do zdravstvene ustanove i mogućnosti parkiranja kola u krugu zdravstvene ustanove.</t>
  </si>
  <si>
    <t>Pacijenti/korisnici imaju pristup telefonu.</t>
  </si>
  <si>
    <t>Sve ambulante u kojima ordiniraju liječnici jasno su obilježene s imenom kliničara i vremenom ordiniranja.</t>
  </si>
  <si>
    <t>Pacijenta može pratiti osoba po njegovom izboru.</t>
  </si>
  <si>
    <t>U C/JUM koja rješava hitne slučajeve traumatizma postoji trauma tim sastavljen od osoblja koje je obučeno i certificirano za primjenu naprednih tehnika održavanja života. Trauma tim je na raspolaganju tokom cijelog dana.</t>
  </si>
  <si>
    <t>Prilaz ambulanti je natkriven.</t>
  </si>
  <si>
    <t>Postoje odvojeni ulazi za ambulantne slučajeve i slučajeve koji se transportuju na nosilima.</t>
  </si>
  <si>
    <t>Postoji označen prostor za djecu koja čekaju na pregled, ispitivanje ili tretman.</t>
  </si>
  <si>
    <t>Postoji pristup telefonu za članove porodice i njegovatelje.</t>
  </si>
  <si>
    <t>Pacijentima se daje broj kontakt telefona u slučaju da postoji bilo koja zainteresiranost prije tretmana/ispitivanja i/ili kada trebaju obavijestiti zdravstvenu ustanovu o bilo kojoj promjeni okolnosti</t>
  </si>
  <si>
    <t xml:space="preserve">Postoji datirana, dokumentirana procedura organizacione jedinice za otpuštanje kojom se osigurava 24-satna raspoloživost telefonskog kontakt broja u slučaju pojave medicinskih problema u operiranog pacijenta. </t>
  </si>
  <si>
    <t>Adresa i telefonski broj osobe kojoj je povjeren pacijent na njegu nakon otpuštanja zapisuju se u kliničku dokumentaciju pacijenta.</t>
  </si>
  <si>
    <t>Informativni leci o postoperativnom stanju specifični za pacijenta osiguravaju se za svaku proceduru koja se provodi na dnevnom tretmanu, npr. ekstrakcija leće, operacija hernije.</t>
  </si>
  <si>
    <t xml:space="preserve">Postoji datirana, dokumentirana procedura za obezbjeđenje medikacije za pacijente koji će ih uzimati kod kuće. </t>
  </si>
  <si>
    <t>Postoji prostorija za vođenje povjerljivih konsultacija s pacijentima i njegovateljima.</t>
  </si>
  <si>
    <t>Postoji parking koji je blizu organizacione jedinice za dnevni hirurški tretman.</t>
  </si>
  <si>
    <t>Pacijenti se nakon intervencije mogu osvježiti i nešto pojesti u prostoriji blizu ili unutar organizacione jedinice.</t>
  </si>
  <si>
    <t>Postoji redovna provjera planiranih i neplaniranih otkazivanja zakazanih zahvata dnevne hirurgije/procedura.</t>
  </si>
  <si>
    <t>Postoji redovna klinička revizija kašnjenja s početkom i završetkom planiranih operacija za taj dan.</t>
  </si>
  <si>
    <t>Postoji kvartalna klinička provjera ostanaka u zdravstvenoj ustanovi ili premještaja zbog postoperativnih komplikacija.</t>
  </si>
  <si>
    <t>Postoji kvartalna klinička provjera ponovljenih prijema kao posljedica komplikacija poslije tretmana ili ponovnih izvođenja istih procedura kada se smatra da je tretman bio neuspješan.</t>
  </si>
  <si>
    <t>Postoji redovna klinička revizija broja telefonskih poziva i razloga za te pozive, te ishoda.</t>
  </si>
  <si>
    <t>Svi podaci revizija se prikupljaju i porede da bi prikazali trendove tokom vremena.</t>
  </si>
  <si>
    <t>U istoj zgradi sa operacionim salama nalaze se organizacione jedinice transfuzijske medicine,hematološki i biohemijski laboratoriji.</t>
  </si>
  <si>
    <t>Postoji napisani individualni plan radi utvrđivanja potreba za srčanom rehabilitacijom. Kopija plana uručuje se pacijentu i njegovom liječniku opće prakse/obiteljskom liječniku.</t>
  </si>
  <si>
    <t>Pružaju se informacije o grupama za kardijalnu podršku kao i uslugama za kardijalnu rehabilitaciju.</t>
  </si>
  <si>
    <t>Svako oglašavanje podliježe standardima nadležne profesionalne komore i odgovarajućeg profesionalnog udruženja i ne smije buditi lažne nade i očekivanja kod pacijenata kao rezultat reklamiranih kozmetičkih procedura.</t>
  </si>
  <si>
    <t>Oglašavanje ne nudi popust koji je vezan za zakazivanje pregleda ili operacije ili bilo koje finansijske sporazume koji su povezani s vremenom izvođenja procedura.</t>
  </si>
  <si>
    <t>Promocioni događaji ne uključuju finansijske poticaje za potencijalne pacijente/korisnike koji žele zakazati preglede u toku tog događaja.</t>
  </si>
  <si>
    <t>Postoje objavljene informacije posebno za svaku kozmetičku proceduru koje se nepovratno uručuju pacijentima pri pregledu.</t>
  </si>
  <si>
    <t>Nijedan pacijent/korisnik se ne prima na operaciju dok ne protekne najmanje dvije sedmice od inicijalne konsultacije s hirurgom.</t>
  </si>
  <si>
    <t>Prije poduzimanja kozmetičke hirurške procedure, ustanova obezbjeđuje psihološko savjetovanje ako je to indicirano.</t>
  </si>
  <si>
    <t>Zdravstvena ustanova/klinika poduzima kliničku reviziju na temelju indikatora.</t>
  </si>
  <si>
    <t>Informacije o kliničkoj reviziji koje se tiču svakog individualnog hirurga prosljeđuju se tom hirurgu, a on je dužan i odgovoran za uključivanje tih informacija u lični dosje.</t>
  </si>
  <si>
    <t>Indikatori kvaliteta svih izvedenih procedura od strane svih hirurga pažljivo se ispituju tokom određenog vremena na zajedničkim sastancima.</t>
  </si>
  <si>
    <t>Postoje veze s drugim pedijatrijskim sestrama s ciljem edukacije i stručnog usavršavanja osoblja.</t>
  </si>
  <si>
    <t>Djeca ispod 12 godina se stalno nadgledaju u bolesničkim sobama.</t>
  </si>
  <si>
    <t>Prepoznate su potrebe bolesnih adolescenata i adolescenata s invaliditetom.</t>
  </si>
  <si>
    <t>Prostorije za igru, igračke, igre i knjige obezbjeđeni su za djecu svih uzrasta u prostorijama zdravstvene ustanove gdje se brine o djeci i gdje djeca čekaju na pregled ili tretman.</t>
  </si>
  <si>
    <t>Osoblje je svjesno posebnih potreba adolescenata u pogledu poštivanja njihove privatnosti.</t>
  </si>
  <si>
    <t>Osiguran je smještaj za roditelje/njegovatelje koji ostaju preko noći u zdravstvenoj ustanovi sa svojom djecom.</t>
  </si>
  <si>
    <t>Djeca, adolescenti i roditelji/njegovatelji su uključeni u donošenje odluka.</t>
  </si>
  <si>
    <t>Tamo gdje je razvijena medicinska dokumentacija namijenjena roditeljima/njegovateljima, zdravstveni profesionalci redovno unose podatke svake posjete.</t>
  </si>
  <si>
    <t>U blizini prostorija za pacijente nalazi se laboratorij za analizu krvnih gasova i drugih pretraga koje odgovaraju radu jedinice intenzivne njege.</t>
  </si>
  <si>
    <t>Osoblje ima pristup stručnim savjetima u pogledu sigurne upotrebe i preventivnog održavanja svih biomedicinskih aparata i električnih instalacija.</t>
  </si>
  <si>
    <t>Dizajn jedinice omogućava sestrinskom osoblju učinkovito promatranje pacijenata i brz pristup svim pacijentima u jedinici.</t>
  </si>
  <si>
    <t>Nakon što je postavljena sva potrebna oprema, oko svakog kreveta postoji dovoljno prostora za obavljanje rutinske i hitne njege.</t>
  </si>
  <si>
    <t>Kreveti za pacijente se mogu podešavati, lako pomjerati i imaju mehanizam za kočenje.</t>
  </si>
  <si>
    <t>Kreveti za pacijente imaju rešetke, odnosno mrežu, i uzglavlja koja se mogu lako pomjerati.</t>
  </si>
  <si>
    <t>Tamo gdje se koriste kreveti na električni pogon, osoblje je upoznato s načinom njihovog korištenja i potencijalnim opasnostima od struje.</t>
  </si>
  <si>
    <t>Osoblje ima pristup organizacionoj jedinici za savjetovanje.</t>
  </si>
  <si>
    <t>Osoblje poznaje sve raspoložive usluge savjetovanja i druge usluge za podršku njegovatelja i članova porodice, raspolaže informacijama o tome i ima njihove telefonske brojeve za kontakt.</t>
  </si>
  <si>
    <t>Neposredna fizička okolina pacijenata pridonosi njihovom oporavaku, s minimumom senzornih uskraćivanja, i nenametljiva je i estetski dopadljiva koliko je to moguće.</t>
  </si>
  <si>
    <t>Ožalošćenim članovima porodice ili onim članovima i njegovateljima koji su pod stresom, dostupan je tihi i privatni prostor s prostorijama za pravljenje kafe i čaja i mogućnošću upotrebe telefona.</t>
  </si>
  <si>
    <t>Imenovani su šefovi organizacione jedinice transfuzijske medicine.</t>
  </si>
  <si>
    <t>Osoblje koje radi na organizacionoj jedinici za informatiku posebno je obučeno za tu vrstu posla.</t>
  </si>
  <si>
    <t>Obezbjeđena je konsultativna djelatnost transfuziološke organizacione jedinice.</t>
  </si>
  <si>
    <t>Postoje datirani, dokumentirani planovi akcija doborovoljnog darivanja krvi s ciljem osiguravanja dovoljnih količina krvi za zbrinjavanje povrijeđenih i bolesnih.</t>
  </si>
  <si>
    <t xml:space="preserve">Postoje datirani, dokumentirani planovi i procedure organiziranja akcija dobrovoljnog darivanja krvi u suradnji s lokalnim humaniratnim organizacijama. </t>
  </si>
  <si>
    <t xml:space="preserve">Postoje procedure za prikupljanje krvi i krvnih sastojaka. </t>
  </si>
  <si>
    <t>Postoje pisane informacije za darivaoce krvi o tome koje se osobe trajno isključuju iz darivanja krvi. Informacije se uručuju potencijalnim darivaocima krvi prije postupka darivanja krvi.</t>
  </si>
  <si>
    <t xml:space="preserve">Postoje pisane informacije za darivaoce krvi o tome koje se osobe privremeno isključuju iz darivanja krvi. </t>
  </si>
  <si>
    <t>Postoji protokol darivaoca koji su trajno ili privremeno odbijeni od darivanja krvi.</t>
  </si>
  <si>
    <t>Specijalista transfuziolog član je odbora za transfuzijsko liječenje unutar ustanove.</t>
  </si>
  <si>
    <t>Transfuzijska jedinica mora imati posebne prostore za obavljanje svojih poslova.</t>
  </si>
  <si>
    <t>Dizajn prostorija predviđenih za manipulacije s darivaocima krvi (ambulantnih i ležećih pacijenata) obezbjeđuje da su prostorije za prijem i za osvježenje nakon darivanja krvi odvojene od prostora za obradu krvi.</t>
  </si>
  <si>
    <t>Prostorije za obradu darivalaca krvi sastoje se od prostorije za pregled darivaoca i prostorije u kojoj se obavlja punkcija krvi.</t>
  </si>
  <si>
    <t>Unutar organizacione jedinice postoje označene prostorije za laboratorij za koagulaciju.</t>
  </si>
  <si>
    <t>Unutar organizacione jedinice postoje označene prostorije laboratorija za imunohematologiju.</t>
  </si>
  <si>
    <t>Unutar organizacione jedinice postoje označene prostorije za pripremu pripravaka iz krvi.</t>
  </si>
  <si>
    <t xml:space="preserve">Unutar organizacione jedinice postoje označene prostorije za tipizaciju. </t>
  </si>
  <si>
    <t>Unutar organizacione jedinice postoje označene prostorije za administraciju.</t>
  </si>
  <si>
    <t>Unutar organizacione jedinice postoji posebna soba za odgovorno lice organizacione jedinice.</t>
  </si>
  <si>
    <t>Unutar organizacione jedinice postoji posebna soba za liječnike.</t>
  </si>
  <si>
    <t>Unutar organizacione jedinice postoji posebna soba za medicinske sestre / tehničare.</t>
  </si>
  <si>
    <t>Postoji i održava se protokol reklamacija i opoziva nekvalitetnih proizvoda.</t>
  </si>
  <si>
    <t>Klinička grupa za hemoterapiju ugovara listu propisanih režima za svoje usluge koja je usklađena s listama drugih kliničkih grupa u mreži i koja se obnavlja jedanput godišnje.</t>
  </si>
  <si>
    <t xml:space="preserve">Klinička grupa za hemoterapiju ima datiranu, pisanu politiku, koja je u skladu s politikom onkološke mreže, a koja se odnosi na primjenu prethodno nedogovorenih terapijskih režima. </t>
  </si>
  <si>
    <t>Postoji datirana, dokumentirana politika za holističku procjenu pacijenta prije početka hemoterapije.</t>
  </si>
  <si>
    <t>Postoje posebne prostorije za prikupljanje iskorištnih materijala i otpada.</t>
  </si>
  <si>
    <t xml:space="preserve">Postoji datirana, dokumentirana procedura za pohranjivanje filmova, planova tretmana i proskripcija za tretmane sa zabilježenim vremenom čuvanja. </t>
  </si>
  <si>
    <t>Filmovi, planovi tretmana i proskripcije za tretmane pohranjeni su na takav način koji zahvaljujući šifriranom sistemu omogućuje brz pristup i pretraživanje.</t>
  </si>
  <si>
    <t>Postoje informacije o tekućim kursevima i obuci iz palijativne zaštite za sve nivoe osoblja.</t>
  </si>
  <si>
    <t>Postoje edukacijski programi koji tretiraju etička i pravna pitanja.</t>
  </si>
  <si>
    <t>Članovi osoblja multidisciplinarnog tima prolaze obuku o vještinama za opću psihosocijalnu podršku (uključujući duhovnu podršku i podršku ožalošćenima) pacijentima, njihovim njegovateljima i članovima porodice.</t>
  </si>
  <si>
    <t>Postoji profesionalna i lična podrška osoblju, kojom se prepoznaje poseban stres prilikom rada s umirućim pacijentima i njihovim njegovateljima i porodicom.</t>
  </si>
  <si>
    <t>Dopunjena pacijentova klinička evidencija i druge informacije o pacijentima i njihovim njegovateljima dostupni su svim članovima multidisciplinarnog tima.</t>
  </si>
  <si>
    <t>Posjete zdravstvenoj ustanovi nisu ograničene za članove obitelji i njegovatelje pacijenta s terminalnim oboljenjem i dozvoljeno im je da ostanu s pacijentom tokom noći.</t>
  </si>
  <si>
    <t>S pacijentima se razgovara o njihovim željama koje se tiču palijativne zaštite i postupcima nakon smrti ukoliko to pacijent želi, što se dokumentira u plan njege.</t>
  </si>
  <si>
    <t>Postoje leci s informacijama o lokalnim i širim resursima za usluge palijativne zaštite za pacijente, njegovatelje i članove porodice i objašnjenja kako im se može pristupiti.</t>
  </si>
  <si>
    <t>Proces procjene je usmjeren na pacijenta ali uključuje i pacijentove njegovatelje i članove porodice, s dozvolom pacijenta.</t>
  </si>
  <si>
    <t>Razvijena je medicinska dokumentacija koju čuva pacijent.</t>
  </si>
  <si>
    <t>Jedan član tima je ključna osoba za svakog pacijenta, kao vođa tima koji ima opću odgovornost za njegu i tretman.</t>
  </si>
  <si>
    <t>Postoji psihosocijalna podrška za njegovatelje i članove porodice.</t>
  </si>
  <si>
    <t>Postoji pristup kratkotrajnoj hospitalizaciji radi ublažavanja simptoma, ocjene ili rehabilitacije.</t>
  </si>
  <si>
    <t>Postoji specifična podrška za djecu i omladinu koji imaju bliske odnose s pacijentima.</t>
  </si>
  <si>
    <t>Na raspolaganju su informacije i obuka za njegovatelje koji žele biti odgovorni za njegu pacijenta kod kuće.</t>
  </si>
  <si>
    <t>Za članove porodice/njegovatelje na raspolaganju su informacije u vezi s registracijom smrti i sahranom.</t>
  </si>
  <si>
    <t>Za članove porodice umrlog i njegovatelje osiguran je pristup telefonu.</t>
  </si>
  <si>
    <t>Postoje dogovori za duhovnu podršku u vrijeme umiranja oboljelog u času smrti.</t>
  </si>
  <si>
    <t>Procjenjuje se vulnerabilnost članova porodice i njegovatelja.</t>
  </si>
  <si>
    <t>Postoje pisane informacije za članove porodice i njegovatelje o gubitku člana porodice/prijatelja.</t>
  </si>
  <si>
    <t>Pacijenti imaju nesmetan pristup telefonu u punoj privatnosti.</t>
  </si>
  <si>
    <t>Postoje označene zone gdje pacijenti/korisnici mogu pušiti.</t>
  </si>
  <si>
    <t>Postoji prostor za obavljanje vjerskih potreba.</t>
  </si>
  <si>
    <t>U prostorijama za dnevni tretman postoji soba za odmor.</t>
  </si>
  <si>
    <t>Postoji prostor za odlaganje opreme.</t>
  </si>
  <si>
    <t>Postoje preporučene, na dokazima bazirane, multidisciplinarne vodilje za tretman ključnih situacija/stanja na organizacionoj jedinici za ante- i post-natalnu njegu i u rađaoni.</t>
  </si>
  <si>
    <t xml:space="preserve">Postoji datirana, dokumentirana procedura za neonatalni skrining. </t>
  </si>
  <si>
    <t xml:space="preserve">Postoji datirana, dokumentirana procedura za programe njege pacijentica koje će vjerojatno odbiti transfuziju i krvne derivate. </t>
  </si>
  <si>
    <t xml:space="preserve">Postoje datirane, dokumentirane vodilje o prehrani djeteta. </t>
  </si>
  <si>
    <t>Prema proceduri potencijalno nepovoljni rezultati testova saopštavaju se osobi u roku 48 sati od dobivanja rezultata, obezbjeđujući pružanje savjeta i podrške.</t>
  </si>
  <si>
    <t xml:space="preserve">Postoji datirana, dokumentirana procedura za menadžment nepovoljnih događaja i nepovoljnih događaja koji su zamalo izbjegnuti. </t>
  </si>
  <si>
    <t>Porođajni dio organizacione jedinice ima širok raspon pogodnosti za porodilje.</t>
  </si>
  <si>
    <t>Porođajni dio organizacione jedinice ima dobre procedure fizičkog obezbjeđenja i odgovarajuću opremu radi preveniranja krađe beba.</t>
  </si>
  <si>
    <t>Postoji soba za rodbinu, mogućnost osvježenja za njih i pristup telefonu.</t>
  </si>
  <si>
    <t>Postoje sobe dostupne i noću za ožalošćene roditelje.</t>
  </si>
  <si>
    <t>Na organizacionoj jedinici su dostupne prostorije za roditelje s posebnim potrebama.</t>
  </si>
  <si>
    <t>Ženama se nudi izbor da porođaju prisustvuje njezin partner, prijatelj ili neko od rodbine.</t>
  </si>
  <si>
    <t>Tokom antenatalnog i partalnog perioda planovi porođaja se pregledaju i revidiraju ako je to potrebno.</t>
  </si>
  <si>
    <t>Dužina hospitalizacije je fleksibilna i usklađena potrebama žene, a uvijek u konsultaciji s porodiljom.</t>
  </si>
  <si>
    <t>Postoje pisane informacije za pacijente i korsnike o suportivnim uslugama koje pružaju druge organizacije, udruženja i agencije, naprimjer, nevladine organizacije i dobrovoljne grupe.</t>
  </si>
  <si>
    <t>Pacijentima se daju individualne informacije o svrsi sastanaka na kojima se raspravlja o pacijentovoj zaštiti, ko prisustvuje tim sastancima i zašto.</t>
  </si>
  <si>
    <t>Svi pacijenti imaju kopiju njihovog napisanog plana, a oni se potiču da ga prihvate i potpišu. Kopija plana daje se i njegovateljima pacijenta.</t>
  </si>
  <si>
    <t>Svi pacijenti se obavještavaju o sporazumima koje organizaciona jedinica ima u tretmanu mentalnih oboljenja, uključujući i medikaciju.</t>
  </si>
  <si>
    <t>Svi pacijenti se obavještavaju o sporazumima u pogledu tretmana fizičkih oboljenja i kako će se te usluge dobiti.</t>
  </si>
  <si>
    <t>Plan zaštite za pacijenta priznaje i odražava različitosti i uključuje bilo koju akciju koja je neophodna da se osiguraju kulturalne i vjerske potrebe pacijenta.</t>
  </si>
  <si>
    <t>Postoji proces za bilježenje nivoa zadovoljstva pacijenta sa zdravstvenim profesionalcem koji je odgovoran za njegovu zaštitu.</t>
  </si>
  <si>
    <t>Individualni plan zaštite razvija se i pregledava u definiranim vremenskim intervalima u partnerstvu s osobama koje su uključene u pružanje zaštite tom pacijentu.</t>
  </si>
  <si>
    <t>Postoji podrška socijalnog radnika za sve korisnike organizacione jedinice.</t>
  </si>
  <si>
    <t xml:space="preserve">Postoji datirana, dokumentirana procedura za rezervaciju prevoza koji korisniku omogućava da učestvuje u tretmanu i njezi. </t>
  </si>
  <si>
    <t>Sesije tretmana za alkoholnu ovisnost i narkomaniju te ovisnost o kocki i igrama na sreću uključuju se u pacijentov pisani plan zaštite i uključuju cijeli raspon intervencija.</t>
  </si>
  <si>
    <t>Pacijenti su u stanju da odlučuju o njihovom svakodnevnom životu, kao što je vrijeme ustajanja ili odlazak u krevet, oblačenje po želji i prisustvovanje dnevnim sadržajnim aktivnostima, ali unutar zahtjevanog plana zaštite i tretmana.</t>
  </si>
  <si>
    <t>Svi njegovatelji koji pružaju redovnu i značajnu njegu ocjenjuju se u pogledu njihove njege te fizičkih i mentalnih potreba.</t>
  </si>
  <si>
    <t>Za pacijente koji traže različite nivoe i vrste sestrinske njege, obezbjeđuju se različite zone: akutni prijemi; pacijenti koji imaju teške poteškoće u ponašanju; nemoćni stariji mentalno oboljeli pacijenti; majke s novorođenčadi koje imaju postpartalnu depresiju; mladi ljudi; vulnerabilni pacijenti.</t>
  </si>
  <si>
    <t>Postoji bezbjedan i siguran rekreacioni prostor za pacijente.</t>
  </si>
  <si>
    <t>Poduzima se revizija kvaliteta, podesnosti i sigurnosti smještaja na organizaciona jedinicu.</t>
  </si>
  <si>
    <t>Svaki složeni otpust zahtijeva sastanak interersektorskog tima i izradu zajedničkog plana brige za pacijenta nakon otpusta iz bolnice/bolničkog odjela.</t>
  </si>
  <si>
    <t>Pažljivo se razmatra izbor mjesta za odlazak, uzimajući u obzir svrhu i poželjnost takvog mjesta; nivo rizika za pacijenta u takvom okruženju; pacijentov razlog da odabere to mjesto; i javnu osjetljivost.</t>
  </si>
  <si>
    <t>Postoje jasno utvrđeni planovi i protokoli za zadovoljavanje potreba pacijenata kada se premještaju iz jedne u drugu ustanovu/organizaciona jedinica.</t>
  </si>
  <si>
    <t>Postoje datirane, dokumentirane procedure o redovnoj komunikaciji između organizaciona jedinica i udruženja odnosno dobrovoljnih organizacija koje su uključene u individualnu zaštitu i tretman.</t>
  </si>
  <si>
    <t>Organizaciona jedinica pruža pisane informacije kako pristupiti dobrovoljnim organizacijama.</t>
  </si>
  <si>
    <t>Poduzimaju se programi kliničke revizije (audita) koji uključuju: praćenje multidisciplinarnog rada u timovima mentalnog zdravlja; praćenje doprinosa svake uključene discipline u razvoj historije bolesti; obim i kvalitet direktnog kontakta osoblja s pacijentom.</t>
  </si>
  <si>
    <t>Za svako identificirano stanje postoji algoritam zbrinjavanja.</t>
  </si>
  <si>
    <t>Organizaciona jedinica za neurologiju posjeduje infrastrukturu koja odgovara vrsti usluga, dobroj profesionalnoj praksi i propisanim normativima.</t>
  </si>
  <si>
    <t>VII Poglavlje: NEMEDICINSKE SLUŽBE I ODJELI (7.1. – 7.5.)</t>
  </si>
  <si>
    <t>STANDARD 7.1: ODRŽAVANJE OBJEKATA, OPREME, POSTROJENJA I INSTALACIJA</t>
  </si>
  <si>
    <t>Postoji dokumentirani operativni plan koji se odnosi na objekte, konzistentan sa zadacima i poslovnim planom zdravstvene ustanove/jedinice</t>
  </si>
  <si>
    <t>Korištenje prostora u cijeloj zdravstvenoj ustanovi redovno se kontrolira.</t>
  </si>
  <si>
    <t>Imenovane su osobe za održavanje objekata, zemljišta, vrta i opreme.</t>
  </si>
  <si>
    <t>Imenovane osobe su na raspolaganju i poslije radnog vremena za potrebe hitnih opravki i održavanja.</t>
  </si>
  <si>
    <t>Zdravstvena ustanova periodično pravi inspekciju objekta i okolnih površina.</t>
  </si>
  <si>
    <t>Zdravstvena ustanova ima plan za menadžment nekliničkog rizika.</t>
  </si>
  <si>
    <t>Zdravstvena ustanova ima plan za kontrolu opasnih i otpadnih tvari.</t>
  </si>
  <si>
    <t xml:space="preserve">Postoje datirane, dokumentirane procedure za izvještavanje o kvarovima, u toku i poslije radnog vremena. </t>
  </si>
  <si>
    <t xml:space="preserve">Postoje datirane, dokumentirane procedure za ponašanje i testiranje u slučajevima nepredviđenog prekida snabdjevanja vodom ili gasom. </t>
  </si>
  <si>
    <t xml:space="preserve">Postoje datirani, dokumentirani sporazumi za napajanje električnom energijom u hitnim situacijama ili ustanova posjeduje vlastiti agregat za napajanje u tim situacijama. </t>
  </si>
  <si>
    <t>Prostorije u kojima se pruža zaštita pacijentima su lijepo uređene i čiste.</t>
  </si>
  <si>
    <t>Postavljene su unutrašnje i vanjske oznake objekata i organizaciona jedinica.</t>
  </si>
  <si>
    <t>Ulazi u zdravstvenu ustanovu, hodnici i recepcija su dobro osvijetljeni i imaju svjetlo za slučaj opasnosti/nestanka struje.</t>
  </si>
  <si>
    <t>Namještaj i oprema u čekaonicama i sobama za ležeće pacijente te zajedničkim prostorijama su čisti i u skladu su sa standardima zaštite od požara.</t>
  </si>
  <si>
    <t>Postavljena su upozorenja za pacijente i posjetitelje da isključe mobilne telefone u onim prostorijama u kojima mogu uzrokovati kvar opreme.</t>
  </si>
  <si>
    <t>Održava se i prati temperatura tople vode i površine grijnih tijela.</t>
  </si>
  <si>
    <t xml:space="preserve">Pregleda se sigurnost sve električne opreme koja se donosi u ustanovu. </t>
  </si>
  <si>
    <t>Poduzimaju se preventivne mjere za sprečavanje rasta Legionella pneumophylla u vodi i sistemu za kondicioniranje zraka o čemu se vodi evidencija.</t>
  </si>
  <si>
    <t>Postoji kontrola adekvatnog protoka zraka, i kontrola ventilacije i temperature da se obezbijede sigurni radni uslovi.</t>
  </si>
  <si>
    <t>Postoji plan održavanja ustanove, a on obuhvata i krečenje.</t>
  </si>
  <si>
    <t xml:space="preserve">Postoje dokumentirane procedure za održavanje i servisiranje sistema svih ventilacija, kondicioniranja zraka, sistema grijanja, a evidencija o održavanju se čuva. </t>
  </si>
  <si>
    <t xml:space="preserve">Postoje dokumentirane procedure za sigurno korištenje i održavanje liftova koji se koriste u zdravstvenoj ustanovi. Povremeno se vrši inspekcija liftova, a obavlja je ovlaštena osoba u skladu s uputstvima. Dokumentacija (atest) o inspekciji se čuva. </t>
  </si>
  <si>
    <t>Svi ventili za kontrolu pritiska koji se koriste u zdravstvenoj ustanovi/jedinici se periodično pregledaju od strane nadležne osobe u skladu sa pisanom (utvrđenom) shemom kontrole, a evidencija o pregledu se čuva.</t>
  </si>
  <si>
    <t xml:space="preserve">Postoji dokumentirana procedura za održavanje instalacija medicinskih gasova. </t>
  </si>
  <si>
    <t xml:space="preserve">Postoji datirana, dokumentirana procedura za postupanje s organizacijama s kojima je sklopljen ugovor. </t>
  </si>
  <si>
    <t>Imenovana je ovlaštena osoba odgovorna za skladištenje, identifikaciju, kvalitet i čistoću svih gasova u terminalnim jedinicama i za održavanje gasnih cjevovoda.</t>
  </si>
  <si>
    <t>Tamo gdje postoje cjevovodi medicinskog gasa, postoji datirana, pisana procedura za postupanje u slučaju prekida linije, potpisana od ovlaštenog menadžera.</t>
  </si>
  <si>
    <t>Svaki inžinjer (kompetentna osoba) delegiran za rad na sistemu medicinskih gasova obučen je i ovlašten za taj posao.</t>
  </si>
  <si>
    <t xml:space="preserve">Postoji datirana, dokumentirana procedura evidentiranja isporuke, rukovanja i skladištenja praznih i punih boca medicinskih gasova s oznakom ko je odgovoran na svakom mjestu. </t>
  </si>
  <si>
    <t>Obezbjeđene su odvojene prostorije za skladištenje medicinskih gasova.</t>
  </si>
  <si>
    <t>STANDARD 7.2: BOLNIČKA KUHINJA – PRIPREMANJE HRANE I ISHRANA</t>
  </si>
  <si>
    <t>Postoji operativna politika kojom se definira odgovornost organizacione jedinice za obezbjeđenje ishrane za pacijente kao i raspoloživost organizacione jedinice za osoblje i posjetioce.</t>
  </si>
  <si>
    <t>Operativna politika sadrži eksplicitne odgovornosti osoblja koje servira hranu pacijentima.</t>
  </si>
  <si>
    <t>Voda za piće je dostupna svim ležećim pacijentima kao i pacijentima na ambulantnom tretmanu.</t>
  </si>
  <si>
    <t>Organizaciona jedinica za pripremanje hrane odgovara na potrebe pacijenata koji su na posebnim dijetama.</t>
  </si>
  <si>
    <t>Aktivno se prati mišljenje pacijenata/korisnika u pogledu obima i kvaliteta usluga pruženih od strane organizacione jedinice za pripremanje hrane.</t>
  </si>
  <si>
    <t>Sve osoblje u organizacionoj jedinici, uključujući i novoprimljeno, prolazi osnovnu i dodatnu obuku o rukovanju hranom, primjeni higijenskih mjera, uključujući procedure pranja ruku i povezanost sa mjerenjem kontrole infekcije. Postoji evidencija o obuci.</t>
  </si>
  <si>
    <t>Sve osoblje u organizacionoj jedinici, uključujući i novoprimljeno, prolazi osnovnu i dodatnu obuku o zdravlju i sigurnosti u ambijentu kuhinje, uključujući kontrolu supstanci opasnih po zdravlje te o korištenju zaštitne opreme i odjeće. Postoji evidencija o obuci.</t>
  </si>
  <si>
    <t xml:space="preserve">Postoji datirana, dokumentirana procedura za provjeru svih osoba koje rukuju s hranom prije zapošljavanja u organizacionoj jedinici. </t>
  </si>
  <si>
    <t xml:space="preserve">Postoje datirane, dokumentirane procedure za izvještavanje o oboljevanju osoba koje rukuju s hranom s opisom aktivnosti koje se poduzimaju u tim situacijama. </t>
  </si>
  <si>
    <t xml:space="preserve">Postoje datirane, dokumentirane operativne procedure koje se primjenjuju svugdje gdje postoje organizacione jedinice za pripremanje hrane, a odnose na skladištenje i praćenje kontrole temperature hrane. </t>
  </si>
  <si>
    <t xml:space="preserve">Postoji datirana, dokumentirana operativna procedura za naručivanje namirnica kao i provjeru isporučenih namirnica prema narudžbi. </t>
  </si>
  <si>
    <t xml:space="preserve">Postoje datirane, dokumentirane operativne procedure koje se primjenjuju svugdje gdje postoje organizacione jedinice za pripremanje hrane, a odnose na higijensko pripremanje, kuhanje i hlađenje hrane. </t>
  </si>
  <si>
    <t xml:space="preserve">Postoje datirane, dokumentirane operativne procedure za pranje i čišćenje opreme. </t>
  </si>
  <si>
    <t xml:space="preserve">Postoje datirane, dokumentirane operativne procedure za postupanja s otpadom, uključujući i odlaganje otpada. </t>
  </si>
  <si>
    <t xml:space="preserve">Postoji datirana, dokumentirana procedura kojom se definiraju aktivnosti u situacijama velikih katastrofa. </t>
  </si>
  <si>
    <t xml:space="preserve">Postoji datirana, dokumentirana procedura za kontrolu zaliha i njihovu rotaciju kao i zaštitu zaliha od krađe. </t>
  </si>
  <si>
    <t>Postoji kontinuirani program higijene kuhinje uključujući noćne inspekcije za provjeru štetočina i gamadi.</t>
  </si>
  <si>
    <t>Prostorije za hranu imaju odobrenje za rad na temelju nalaza inspekcijske organizacione jedinice.</t>
  </si>
  <si>
    <t>Postoje označeni umivaonici za pranje ruku unutar kuhinje.</t>
  </si>
  <si>
    <t>Unutar svakog prostora za pripremanje različitih vrsta hrane i u svakom prostoru za serviranje hrane unutar kuhinje postoji označen prostor za odlaganje otpada.</t>
  </si>
  <si>
    <t>Postoji raspored čišćenja kuhinje i fiksne opreme. Čuva se evidencija o obavljenom čišćenju.</t>
  </si>
  <si>
    <t>Objekti organizacione jedinice za pripremanje hrane su u skladu s pravilima definiranim zakonom i zakonskim propisima.</t>
  </si>
  <si>
    <t>Postoji evidencija o redovnoj provjeri temperature frižidera i zamrzivača kao i redovnoj kalibraciji termometara.</t>
  </si>
  <si>
    <t>Svi kontejneri za distribuciju hrane drže se čisti.</t>
  </si>
  <si>
    <t>Hrana se čuva pokrivena u kuhinji do momenta serviranja, zapakovana ili u kontejnerima s poklopcima.</t>
  </si>
  <si>
    <t>Organizaciona jedinica se pridržava preporuka sanitarnog inspektora i kontrolora za ishranu.</t>
  </si>
  <si>
    <t>Osoblje koje priprema i distribuira hranu zadovoljava potrebe i očekivanja medicinskog osoblja.</t>
  </si>
  <si>
    <t>Sve osobe koje dolaze u dodir sa hranom imaju uredno ovjerene sanitarne knjižice.</t>
  </si>
  <si>
    <t>STANDARD 7.3: ORGANIZACIONA JEDINICA ZA ODRŽAVANJE ČISTOĆE</t>
  </si>
  <si>
    <t xml:space="preserve">Unutar organizacione jedinice osoblje prolazi obuku o zaštiti zdravlja s obzirom na okruženje, o zdravlju i sigurnosti na radu u vezi sa sredstvima koja se koriste za čišćenje (uključujući koštanje, opremu za čišćenje, i korištenje zaštitne opreme i odjeće). </t>
  </si>
  <si>
    <t xml:space="preserve">Unutar organizacione jedinice osoblje prolazi obuku o mjerama sigurnosti za specijalizirane prostore, kao što su organizacione jedinice u kojima se pružaju sterilne medicinske usluge, kuhinja, operacione sale, laboratorij i prostorije s izvorima radijacije. </t>
  </si>
  <si>
    <t>Unutar organizacione jedinice osoblje prolazi obuku o kontroli infekcije i ulozi radnika u organizacionoj jedinici održavanja čistoće u kontroli infekcije. Prisustvo obuci se evidentira.</t>
  </si>
  <si>
    <t>Osoblje imenovano za rad u specijaliziranim prostorima kao što su operacione sale, laboratorij, jedinice intenzivne njege i sobe za izolaciju prolazi dodatnu obuku za izvršavanje procedura koje su zajedničke za te organizacione jedinice. Postoji evidencija o provedenoj obuci.</t>
  </si>
  <si>
    <t xml:space="preserve">Postoje datirane, dokumentirane procedure za čišćenje koje odražavaju politiku ustanove o kontroli infekcije, a koje se odnose na organizacione jedinice, prijemnu organizacionu jedinicu i administrativne prostorije. </t>
  </si>
  <si>
    <t xml:space="preserve">Postoje datirane, dokumentirane procedure za čišćenja koje odražavaju politiku ustanove o kontroli infekcije, a koje se odnose na čišćenje specijaliziranih prostorija (npr. laboratorija, mrtvačnica, operacionih sala i jedinica intenzivne njege). </t>
  </si>
  <si>
    <t>Postoji dokumentirani raspored generalnog čišćenja, dnevnog, sedmičnog i periodičnog.</t>
  </si>
  <si>
    <t xml:space="preserve">Postoje datirane, dokumentirane procedure za čišćenja koje odražavaju politiku ustanove o kontroli infekcije, a koje se odnose na poseban način čišćenja infektivnih prostora ili prostorija za izolaciju (kao što je meticilin rezistentni Staphylococcus aureus). </t>
  </si>
  <si>
    <t xml:space="preserve">Postoje datirane, dokumentirane procedure za mjerenje, etiketiranje, skladištenje i odgovarajuće korištenje sredstava za čišćenje, uključujući kontrolu skladišta i rotaciju sredstava u skladištu na bazi iskorištenja sredstava prije isteka roka upotrebe. </t>
  </si>
  <si>
    <t xml:space="preserve">Postoje datirane, dokumentirane procedure za korištenje, čišćenje, skladištenje i održavanje opreme za čišćenje. </t>
  </si>
  <si>
    <t xml:space="preserve">Postoje datirane, dokumentirane procedure za izvještavanje o kontroli gamadi i štetočina. </t>
  </si>
  <si>
    <t>Prostorije za pacijente su higijenski čiste i bez štetnih mirisa.</t>
  </si>
  <si>
    <t>Hodnici, ulazi i predvorja te uredske prostorije se održavaju čistim i bez smeća.</t>
  </si>
  <si>
    <t xml:space="preserve">Postoji kontakt broj za slučaj potrebe hitnog čišćenja. </t>
  </si>
  <si>
    <t>Ostava za sredstva čišćenja i ormari omogućuju sigurno i uredno uskladištenje potrebnih materijala i opreme.</t>
  </si>
  <si>
    <t>Učinkovitost čišćenja ocjenjuje se u cijeloj zdravstvenoj ustanovi.</t>
  </si>
  <si>
    <t>Postoji popis rublja i sistem kontrole skladišta opranog rublja u svrhu njegove provjere prije isporuke iz praonice.</t>
  </si>
  <si>
    <t>Na mjestu prikupljanja kontaminiranog rublja na raspolaganju su kontejneri ili vreće za pakovanje rublja kako bi se izbjeglo širenje infekcije.</t>
  </si>
  <si>
    <t>Čisto i prljavo rublje se odvaja na mjestu prikupljanja kako bi se izbjeglo prenošenje infekcije, i transportuje se i skladišti odvojeno.</t>
  </si>
  <si>
    <t>Kontejneri za transport vreća s prljavim rubljem i prostori za njegovo skladištenje čiste se sistematski.</t>
  </si>
  <si>
    <t xml:space="preserve">Postoji datirana, dokumentirana procedura koja definira odgovornosti za namještanje kreveta. </t>
  </si>
  <si>
    <t>STANDARD 7.4: ORGANIZACIONA JEDINICA TRANSPORTA I PREVOZA</t>
  </si>
  <si>
    <t xml:space="preserve">Postoji dokumentirana operativna procedura za organizacionu jedinicu transporta/prevoza. </t>
  </si>
  <si>
    <t>Transport/prevoz ljudi i dobara je organiziran i koordiniran.</t>
  </si>
  <si>
    <t>Sve osoblje je prošlo inicijalnu obuku o svojoj ulozi i povremeno prolazi dodatnu obuku. Prisustvo obuci se evidentira.</t>
  </si>
  <si>
    <t>Osoblje je prošlo obuku o kontroli infekcije i ulozi osoblja organizacione jedinice transporta/prevoza u kontroli infekcije (npr. transport/prevoz uzoraka, krvi, kliničkog otpada i rublja).</t>
  </si>
  <si>
    <t>Osoblje je prošlo obuku o rukovanju s otpadom u skladu sa procedurama ustanove i zakonskim obavezama.</t>
  </si>
  <si>
    <t xml:space="preserve">Osoblje koje pri transportu/prevozu rukuje hranom prošlo je obuku o rukovanju hranom, uključujući osnovnu higijenu prevoza hrane, i prolazi godišnju dodatnu obuku. </t>
  </si>
  <si>
    <t>Osoblje je prošlo obuku o manuelnom rukovanju s pacijentima/korisnicima, opremom i teškim predmetima, i prolazi godišnju dodatnu obuku.</t>
  </si>
  <si>
    <t>Osoblje je prošlo obuku o mjerama u vezi sa zakonskom kontrolom opasnih supstanci i opasnih prostora, kao što su organizaciona jedinica za sterilizaciju, kuhinja, radionica, perionica, laboratorij i prostori s izvorom radijacije.</t>
  </si>
  <si>
    <t xml:space="preserve">Osoblje je prošlo obuku o sigurnom postupanju prilikom automobilskog prevoza. </t>
  </si>
  <si>
    <t xml:space="preserve">Osoblje je prošlo obuku o postupanju u slučaju nasilja i verbalnih uvreda. </t>
  </si>
  <si>
    <t xml:space="preserve">Osoblje je prošlo obuku o rukovanju, skladištenju i zamjeni cilindara s medicinskim gasovima. </t>
  </si>
  <si>
    <t xml:space="preserve">Osoblje je prošlo obuku o politici sigurnosti i provođenju procedura sigurnosti. </t>
  </si>
  <si>
    <t xml:space="preserve">Osoblje je prošlo obuku o komunikaciji i pomoći korisnicima usluga. </t>
  </si>
  <si>
    <t xml:space="preserve">Osoblje organizacione jedinice transporta/prevoza prolazi specifičnu obuku o njihovoj ulozi u nekliničkim hitnim situacijama. </t>
  </si>
  <si>
    <t xml:space="preserve">Postoje datirane, dokumentirane procedure o premještanju i postupanju s pacijentima/korisnicima, prenošenju opreme i teških predmeta, podizanju opreme i tehnikama koje se pritom koriste. </t>
  </si>
  <si>
    <t xml:space="preserve">Postoji datirana, dokumentirana procedura o rukovanju, skladištenju i izmjeni cilindara s medicinskim gasovima. </t>
  </si>
  <si>
    <t xml:space="preserve">Postoje datirane, dokumentirane procedure o postupanju i transportu/prevozu laboratorijskih uzoraka. </t>
  </si>
  <si>
    <t xml:space="preserve">Postoje datirane i dokumentirane procedure o transportu/prevozu bioloških uzoraka, tkiva i organa, dijagnostičkih nalaza, medicinske dokumentacije, lijekova, otopina, krvi i krvnih preparata. </t>
  </si>
  <si>
    <t>Postoje datirane i dokumentirane procedure o transportu/prevozu opasnog materijala koje su u skladu sa zakonom.</t>
  </si>
  <si>
    <t xml:space="preserve">Postoji datirana, dokumentirana procedura o transportu/prevozu u mrtvačnicu, uključujući provjeru postojanja prekrivača na kolicima i provjeru njegove čistoće. </t>
  </si>
  <si>
    <t>Postoje dokumentirane procedure o transportu/prevozu pacijenata unutar i izvan zdravstvene ustanove.</t>
  </si>
  <si>
    <t xml:space="preserve">Postoji dokumentirani sistem prioritiziranja zahtjeva za uslugama transporta/ prevoza. </t>
  </si>
  <si>
    <t>Postoji datirana, dokumentirana procedura o transportu/prevozu pacijenata unutar organizacionih jedinica i između organizacionih jedinica jedne zdravstvene ustanove.</t>
  </si>
  <si>
    <t>Osoblje je snabdjeveno zaštitnom opremom, kao što su rukavice, kecelje, zaštitne naočale, a odgovarajuće korištenje opreme se prati.</t>
  </si>
  <si>
    <t xml:space="preserve">Postoje datirane i dokumentirane procedure o redovnom održavanju vozila koja služe za prevoz pacijenata. </t>
  </si>
  <si>
    <t xml:space="preserve">Postoji datirana, dokumentirana procedura o dužnostima i odgovornostima osoblja koje održava siguran i efikasan sistem vozila u mirovanju. </t>
  </si>
  <si>
    <t>U prijemnoj organizacionoj jedinici postoje nosila i kolica za transport pacijenata.</t>
  </si>
  <si>
    <t>Informacije o vremenu proteklom od prijema do izvršenja zahtjeva za uslugama transporta/prevoza se prikupljaju, prate i evaluiraju u izvještaju.</t>
  </si>
  <si>
    <t>Usluge transporta/prevoza evaluiraju se u određenim vremenskim intervalima i s obzirom na zadovoljstvo korisnika.</t>
  </si>
  <si>
    <t>STANDARD 7.5: RECEPCIJA</t>
  </si>
  <si>
    <t>Postoji aktuelni, dokumentirani operativni priručnik za recepciju koji je u skladu s poslovnim planom ustanove i strategijom poboljšanja kvaliteta.</t>
  </si>
  <si>
    <t xml:space="preserve">Osoblje je prošlo obuku o telekomunikacijama i informacionim sistemima koji se koriste u zdravstvenoj ustanovi kao i obuku za novouvedene sisteme i opremu. </t>
  </si>
  <si>
    <t xml:space="preserve">Osoblje je prošlo obuku o procedurama ponašanja u vanrednim situacijama, kao što su hitni pozivi, požarni alarmi, prijetnja bombom kao i sa rezervnim sistemom telefonije u vanrednim prilikama. </t>
  </si>
  <si>
    <t>Osoblje je prošlo obuku o komunikaciji i postupanju s korisnicima.</t>
  </si>
  <si>
    <t xml:space="preserve">Uvođenje u organizacionu jedinicu osoblja na recepciji uključuje upoznavanje s radnim vremenom različitih organizacionih jedinica i dijelova unutar zdravstvene ustanove/jedinice, sa dežurama u organizaciji kao i uputstvima za usmjeravanje pacijenata/korisnika unutar zdravstvene ustanove koja se daju na glavnoj recepciji.     </t>
  </si>
  <si>
    <t xml:space="preserve">Postoji datirana, dokumentirana procedura za primanje telefonskih poziva kao i za pozivanje. </t>
  </si>
  <si>
    <t xml:space="preserve">Postoji datirana, dokumentirana procedura za upravljanje sistemskim greškama, uključujući potpuno ispadanje telefonske centrale iz sistema kao i greške na sistemu zvučnog dojavljivanja. </t>
  </si>
  <si>
    <t xml:space="preserve">Postoji datirana, dokumentirana procedura za hitne slučajeve kojom se definira način ponašanja u slučaju pada linije kod hitnih stanja i način pozivanja pomoći u slučajevima drugih hitnih situacija u kojima se pacijent nalazi. </t>
  </si>
  <si>
    <t xml:space="preserve">Postoji datirana, dokumentirana procedura protupožarne zaštite koja definira ulogu recepcije za pozivanje vatrogasne ekipe kao i detalje programa u slučaju požara u području gdje se nalazi telefonska centrala. </t>
  </si>
  <si>
    <t xml:space="preserve">Postoji datirana, dokumentirana procedura primanja posjeta u zdravstvenu ustanovu. </t>
  </si>
  <si>
    <t>Redovno se provjerava uloga recepcije u podizanju unutarnje i vanjske budnosti kao i poznavanje procedura od strane osoblja. Provjera se vrši najmanje jednom godišnje i postoji izvještaj o provedenoj provjeri.</t>
  </si>
  <si>
    <t>Postoji planirani programi provjere opreme za telekomunikaciju, uključujući sve alarme i indikatore alarma. Rezultati provjere se dokumentiraju.</t>
  </si>
  <si>
    <t>Na raspolaganju je ažurirana dnevna lista dežurnog osoblja.</t>
  </si>
  <si>
    <t xml:space="preserve">Recepcija ima na raspolaganju aktuelne informacije koje su dostupne svem osoblju i javnosti. </t>
  </si>
  <si>
    <t>Zdravstvena ustanova planira i predviđa sredstva za popravke ili zamjene ključnih sistema okruženja, objekata ili komponenti.</t>
  </si>
  <si>
    <t>Postoje ažurirani crteži sa svim detaljima o planu objekata i prostorija po spratovima, te požarnih zona i puteva.</t>
  </si>
  <si>
    <t>Prati se vrijeme koje protekne od prijave do inspekcije prijavljenih kvarova i vrijeme potrebno za popravke kvarova.</t>
  </si>
  <si>
    <t>U cijeloj organizaciji su ugrađeni sigurnosni uređaji za pacijente.</t>
  </si>
  <si>
    <t>Postavljeni su sigurnosni uređaji na prozorima svih spratova, osim prizemlja, u svrhu sprečavanja otvaranja prozora i eventualnih padova s visine.</t>
  </si>
  <si>
    <t>Postoji politika o okolišu koja obuhvata emisiju gasova i materija koje zagađuju zrak, zemlju i vodu</t>
  </si>
  <si>
    <t>Razvijene su inicijative za recikliranje odgovarajućeg otpadnog materijala.</t>
  </si>
  <si>
    <t>Zdravstvena ustanova ima politiku o energentima kojom se utvrđuju ciljevi za optimalne cijene nabavke i smanjenje potrošnje.</t>
  </si>
  <si>
    <t>U ustanovi je imenovan član osoblja da bude njihov predstavnik na mjestu kontrolora kvaliteta sistema cjevovoda medicinskih gasova i ta osoba mora imati obuku i biti upućena u sistem medicinskih gasova.</t>
  </si>
  <si>
    <t>Pripremanje hrane i jelovnici se planiraju kako bi se osigurali obroci koji zadovoljavaju potrebe pacijenata u skladu sa restriktivnom dijetom, poduzetim tretmanima i nemogućnosti uzimanja hrane.</t>
  </si>
  <si>
    <t>U organizacionoj jedinici za pripremanje hrane postoji sistem obavještavanja o alergiji pacijenta na određene vrste hrane.</t>
  </si>
  <si>
    <t>Usluge pripremanja hrane se planiraju tako da ne protekne više od 14 sati između serviranja večernjeg obroka i sljedećeg obroka (doručka).</t>
  </si>
  <si>
    <t>Topli napici i užina su dostupni pacijentima između glavnih obroka.</t>
  </si>
  <si>
    <t>Jelovnici se tako planiraju da se obezbijedi korištenje svježe sezonske hrane.</t>
  </si>
  <si>
    <t>Postoji mogućnost dobivanja savjeta za pripremanje hrane kako bi se obezbijedili hranjivi obroci za pacijente koji odgovaraju njihovim individualnim potrebama.</t>
  </si>
  <si>
    <t>Jelovnici se planiraju da se zadovolje dijetetske potrebe pacijenata u vezi sa religioznim, etičkim i kulturološkim zahtjevima.</t>
  </si>
  <si>
    <t>Dostupan je poseban pribor za jelo kojim se omogućava zadovoljenje potreba pojedinih grupa pacijenata.</t>
  </si>
  <si>
    <t xml:space="preserve">Postoje datirane, dokumentirane operativne procedure koje se primjenjuju svugdje gdje postoje organizacione jedinice za pripremanje hrane, a odnose na odvojeno skladištenje namirnica, kao što su sirovo i kuhano meso, očišćeno i neočišćeno povrće. </t>
  </si>
  <si>
    <t>Prije nego što se isporuči iz kuhinje hrana se testira na kvalitet i temperaturu i poduzimaju se akcije ukoliko hrana ne zadovoljava lokalni set standarda.</t>
  </si>
  <si>
    <t xml:space="preserve">Unutar kuhinje postoji označen prostor u kojem se hrana provjerava prije isporuke. </t>
  </si>
  <si>
    <t>Unutar organizacione jedinice postoji označen prostor za skladištenje hrane, opreme i sredstava za čišćenje prostora i pranje posuđa.</t>
  </si>
  <si>
    <t>Unutar kuhinje postoji označen prostor za pripremanje različitih vrsta hrane (uključujući prostore za pripremanje terapijskih dijeta, specijalnih dijeta, hrane za djecu, parenteralne prehrane i dodatne ishrane).</t>
  </si>
  <si>
    <t>Unutar kuhinje postoji označen prostor za kuhanje/podgrijavanje hrane s označenim tokom rada koji olakšava odvajanje skuhane ili podgrijane hrane, kao i za držanje pripremljene hrane.</t>
  </si>
  <si>
    <t>Unutar kuhinje postoji označen prostor za pranje tanjira i lonaca.</t>
  </si>
  <si>
    <t>Postoji evidencija da je oprema u skladu sa standardima sigurnosti.</t>
  </si>
  <si>
    <t>Centralna kuhinja ima sistem osiguranja kvaliteta.</t>
  </si>
  <si>
    <t>Na raspolaganju je izvještaj sanitarne inspekcije.</t>
  </si>
  <si>
    <t>Pismeno se odgovora na preporuke sanitarnog inspektora.</t>
  </si>
  <si>
    <t>Postoji sistem označavanja bojama prilikom čišćenja tkaninama i resastom metlom u definiranim prostorima.</t>
  </si>
  <si>
    <t>Rublje se pere prema rasporedu dogovorenom sa organizaciona jedinicaima.</t>
  </si>
  <si>
    <t>Postoji sistem snabdjevanja čistim rubljem koji je na raspolaganju i van radnog vremena te u hitnim slučajevima.</t>
  </si>
  <si>
    <t>Skladište rublja i peškira se rotira na bazi isporuke rublja i ručnika koji duže stoje na skladištu.</t>
  </si>
  <si>
    <t>Čistim rubljem se rukuje i ono se skladišti na takav način da se izbjegnu neželjena apsorpcija vlage i kontaminacija s kontaktnih površina ili padanje prašine po rublju.</t>
  </si>
  <si>
    <t>Rublje koje je bilo izloženo izvoru infekcije jasno se označava i poduzimaju se odgovarajuće mjere predostrožnosti za obradu takvog rublja.</t>
  </si>
  <si>
    <t>Svi nosači su povezani komunikacijskim sistemom kao što su radio stanice ili pejdžeri pomoću kojih su u kontaktu s osobljem organizacione jedinice dok prenose teret.</t>
  </si>
  <si>
    <t>Glavna recepcija je na raspolaganju tokom cijelog radnog vremena.</t>
  </si>
  <si>
    <t>Nakon redovnog radnog vremena organizaciona jedinica recepcije organizira dežurstva.</t>
  </si>
  <si>
    <t xml:space="preserve">Postoji datirana, dokumentirana procedura za postupanje po žalbama primljenim telefonskim putem. </t>
  </si>
  <si>
    <t>Postoji datirana, dokumentirana procedura za postupanje prilikom traženja informacija od strane medija.</t>
  </si>
  <si>
    <t>Pacijenti dobivaju informacije i nakon završetka radnog vremena.</t>
  </si>
  <si>
    <t xml:space="preserve">Zdravstvena ustanova ima set procedura za odgovaranje na vanjske pozive i korištenje vremena u odgovorima na te pozive. </t>
  </si>
  <si>
    <t>Ukupno 36 kriterija za ocjenu (45 poena)</t>
  </si>
  <si>
    <t>Ukupno 55 kriterija za ocjenu (58 poena)</t>
  </si>
  <si>
    <t>Certifikacijski kriteriji (27 poena)</t>
  </si>
  <si>
    <t>Ukupno 61 kriterija za ocjenu (67 poena)</t>
  </si>
  <si>
    <t>Ukupno 29 kriterija za ocjenu (42 poena)</t>
  </si>
  <si>
    <t>Certifikacijski kriteriji (55 poena)</t>
  </si>
  <si>
    <t>Akreditacijski kriteriji (26 poena)</t>
  </si>
  <si>
    <t>Ukupno 23 kriterija za ocjenu (29 poena)</t>
  </si>
  <si>
    <t>Ukupno 21kriterija za ocjenu (25 poena)</t>
  </si>
  <si>
    <t>Ukupno 31 kriterija za ocjenu (36 poena)</t>
  </si>
  <si>
    <t>Certifikacijski kriteriji 26 poena)</t>
  </si>
  <si>
    <t>Certifikacijski kriteriji (75 poena)</t>
  </si>
  <si>
    <t>Ukupno 75 kriterija za ocjenu (75 poena)</t>
  </si>
  <si>
    <t>Ukupno 51 kriterija za ocjenu (64 poena)</t>
  </si>
  <si>
    <t>Certifikacijski kriteriji (36 poena)</t>
  </si>
  <si>
    <t>Akreditacijski kriteriji (28 poena)</t>
  </si>
  <si>
    <t>Ukupno 34 kriterija za ocjenu (38 poena)</t>
  </si>
  <si>
    <t>Certifikacijski kriteriji (30 poena)</t>
  </si>
  <si>
    <t>Ukupno 25 kriterija za ocjenu (33 poena)</t>
  </si>
  <si>
    <t>Ukupno 48 kriterija za ocjenu (56 poena)</t>
  </si>
  <si>
    <t>Certifikacijski kriteriji (40 poena)</t>
  </si>
  <si>
    <t>Ukupno 63 kriterija za ocjenu (74 poena)</t>
  </si>
  <si>
    <t>Certifikacijski kriteriji (52 poena)</t>
  </si>
  <si>
    <t>Ukupno 72 kriterija za ocjenu (94 poena)</t>
  </si>
  <si>
    <t>Certifikacijski kriteriji (50 poena)</t>
  </si>
  <si>
    <t>Akreditacijski kriteriji (54 poena)</t>
  </si>
  <si>
    <t>Ukupno 98 kriterija za ocjenu (104 poena)</t>
  </si>
  <si>
    <t>Certifikacijski kriteriji (92 poena)</t>
  </si>
  <si>
    <t>Ukupno 69 kriterija za ocjenu (95 poena)</t>
  </si>
  <si>
    <t>Certifikacijski kriteriji (43 poena)</t>
  </si>
  <si>
    <t>Akreditacijski kriteriji (52 poena)</t>
  </si>
  <si>
    <t>Ukupno 63 kriterija za ocjenu (77 poena)</t>
  </si>
  <si>
    <t>Ukupno 74 kriterija za ocjenu (148 poena)</t>
  </si>
  <si>
    <t>Certifikacijski kriteriji (0 poena)</t>
  </si>
  <si>
    <t>Akreditacijski kriteriji (148 poena)</t>
  </si>
  <si>
    <t>Ukupno 133 kriterija za ocjenu (155 poena)</t>
  </si>
  <si>
    <t>Akreditacijski kriteriji (44 poena)</t>
  </si>
  <si>
    <t>Ukupno 39 kriterija za ocjenu (48 poena)</t>
  </si>
  <si>
    <t>Ukupno 47 kriterija za ocjenu (66 poena)</t>
  </si>
  <si>
    <t>Ukupno 27 kriterija za ocjenu (33 poena)</t>
  </si>
  <si>
    <t>Ukupno 30 kriterija za ocjenu (31 poena)</t>
  </si>
  <si>
    <t>Certifikacijski kriteriji (29 poena)</t>
  </si>
  <si>
    <t>Ukupno 20 kriterija za ocjenu (26 poena)</t>
  </si>
  <si>
    <t>1.1.1 C</t>
  </si>
  <si>
    <t>1.1.2 C</t>
  </si>
  <si>
    <t>1.1.3 C</t>
  </si>
  <si>
    <t>1.1.4 C</t>
  </si>
  <si>
    <t>1.1.5 C</t>
  </si>
  <si>
    <t>1.1.6 C</t>
  </si>
  <si>
    <t>1.1.7 C</t>
  </si>
  <si>
    <t>1.1.8 C</t>
  </si>
  <si>
    <t>Ukupno 11 kriterija za ocjenu (12 poena)</t>
  </si>
  <si>
    <t>Certifikacijski kriteriji (10 poena)</t>
  </si>
  <si>
    <t>Ukupno 13 kriterija za ocjenu (15 poena)</t>
  </si>
  <si>
    <t>Certifikacijski kriteriji (11 poena)</t>
  </si>
  <si>
    <t>Ukupno 19 kriterija za ocjenu (21 poen)</t>
  </si>
  <si>
    <t>Ukupno 7 kriterija za ocjenu (10 poena)</t>
  </si>
  <si>
    <t xml:space="preserve">6.1.1 C </t>
  </si>
  <si>
    <t>6.1.2 C</t>
  </si>
  <si>
    <t>6.1.3 C</t>
  </si>
  <si>
    <t>6.1.4 A</t>
  </si>
  <si>
    <t>6.1.5 A</t>
  </si>
  <si>
    <t>6.1.6 A</t>
  </si>
  <si>
    <t>6.1.7 C</t>
  </si>
  <si>
    <t>6.1.8 C</t>
  </si>
  <si>
    <t>6.1.9 C</t>
  </si>
  <si>
    <t>6.1.10 C</t>
  </si>
  <si>
    <t>6.1.11 C</t>
  </si>
  <si>
    <t>6.1.12 C</t>
  </si>
  <si>
    <t>6.1.13 C</t>
  </si>
  <si>
    <t>6.1.14 A</t>
  </si>
  <si>
    <t>6.1.15 C</t>
  </si>
  <si>
    <t>6.1.16 C</t>
  </si>
  <si>
    <t>6.1.17 A</t>
  </si>
  <si>
    <t>6.1.18 C</t>
  </si>
  <si>
    <t>6.1.19 C</t>
  </si>
  <si>
    <t>6.1.20 A</t>
  </si>
  <si>
    <t>6.1.21 C</t>
  </si>
  <si>
    <t>6.1.22 C</t>
  </si>
  <si>
    <t>6.1.23 A</t>
  </si>
  <si>
    <t>6.1.24 C</t>
  </si>
  <si>
    <t>6.1.25 C</t>
  </si>
  <si>
    <t>6.1.26 C</t>
  </si>
  <si>
    <t>6.1.27 C</t>
  </si>
  <si>
    <t>6.1.28 C</t>
  </si>
  <si>
    <t>6.1.29 C</t>
  </si>
  <si>
    <t>6.1.30 C</t>
  </si>
  <si>
    <t>6.1.31 C</t>
  </si>
  <si>
    <t>6.1.32 C</t>
  </si>
  <si>
    <t>6.1.33 C</t>
  </si>
  <si>
    <t>6.1.34 A</t>
  </si>
  <si>
    <t>6.1.35 C</t>
  </si>
  <si>
    <t>6.1.36 A</t>
  </si>
  <si>
    <t>Certifikacijski kriteriji (14 poena)</t>
  </si>
  <si>
    <t>Akreditacijski kriteriji (38 poena)</t>
  </si>
  <si>
    <t>Ukupno 14 kriterija za ocjenu (16 poena)</t>
  </si>
  <si>
    <t>Certifikacijski kriteriji (12 poena)</t>
  </si>
  <si>
    <t>Certifikacijski kriteriji (154 poena)</t>
  </si>
  <si>
    <t>Certifikacijski kriteriji (52poena)</t>
  </si>
  <si>
    <t xml:space="preserve">Certifikacijsk samoocjena -  ostvareni bodovi i procenat ispunjenosti </t>
  </si>
  <si>
    <t>Ukupno: P i N/P</t>
  </si>
  <si>
    <t>Certifikacijska vanjska ocjena -  ostvareni bodovi i procenat</t>
  </si>
  <si>
    <t>Maksimalan broj bodova C:</t>
  </si>
  <si>
    <t xml:space="preserve">Akreditacijska samoocjena -  ostvareni bodovi i procenat ispunjenosti </t>
  </si>
  <si>
    <t>Ukupno: P, D i N/P</t>
  </si>
  <si>
    <t>Akreditacjska vanjska ocjena -  ostvareni bodovi i procenat</t>
  </si>
  <si>
    <t>Maksimalan broj bodova A:</t>
  </si>
  <si>
    <t>6.2.1 C</t>
  </si>
  <si>
    <t>6.2.2 C</t>
  </si>
  <si>
    <t>6.2.3 C</t>
  </si>
  <si>
    <t>6.2.4 C</t>
  </si>
  <si>
    <t>6.2.5 C</t>
  </si>
  <si>
    <t>6.2.6 C</t>
  </si>
  <si>
    <t>6.2.7 C</t>
  </si>
  <si>
    <t>6.2.8 C</t>
  </si>
  <si>
    <t>6.2.9 C</t>
  </si>
  <si>
    <t>6.2.10 C</t>
  </si>
  <si>
    <t>6.2.11 C</t>
  </si>
  <si>
    <t>6.2.12 C</t>
  </si>
  <si>
    <t>6.2.13 C</t>
  </si>
  <si>
    <t>6.2.14 C</t>
  </si>
  <si>
    <t>6.2.15 C</t>
  </si>
  <si>
    <t>6.2.16 A</t>
  </si>
  <si>
    <t>6.2.17 C</t>
  </si>
  <si>
    <t>6.2.18 C</t>
  </si>
  <si>
    <t>6.2.19 C</t>
  </si>
  <si>
    <t>6.2.20 C</t>
  </si>
  <si>
    <t>6.2.21 C</t>
  </si>
  <si>
    <t>6.2.22 C</t>
  </si>
  <si>
    <t>6.2.23 C</t>
  </si>
  <si>
    <t>6.2.24 C</t>
  </si>
  <si>
    <t>6.2.25 C</t>
  </si>
  <si>
    <t>6.2.26 C</t>
  </si>
  <si>
    <t>6.2.27 C</t>
  </si>
  <si>
    <t>6.2.28 C</t>
  </si>
  <si>
    <t>6.2.29 C</t>
  </si>
  <si>
    <t>6.2.30 C</t>
  </si>
  <si>
    <t>6.2.31 C</t>
  </si>
  <si>
    <t>6.2.32 C</t>
  </si>
  <si>
    <t>6.2.33 C</t>
  </si>
  <si>
    <t>6.2.34 C</t>
  </si>
  <si>
    <t>6.2.35 C</t>
  </si>
  <si>
    <t>6.2.36 C</t>
  </si>
  <si>
    <t>6.2.37 C</t>
  </si>
  <si>
    <t>6.2.38 C</t>
  </si>
  <si>
    <t>6.2.39 C</t>
  </si>
  <si>
    <t>6.2.40 C</t>
  </si>
  <si>
    <t>6.2.41 C</t>
  </si>
  <si>
    <t>6.2.42 C</t>
  </si>
  <si>
    <t>6.2.43 C</t>
  </si>
  <si>
    <t>6.2.44 C</t>
  </si>
  <si>
    <t>6.2.45 C</t>
  </si>
  <si>
    <t>6.2.46 C</t>
  </si>
  <si>
    <t>6.2.47 C</t>
  </si>
  <si>
    <t>6.2.48 C</t>
  </si>
  <si>
    <t>6.2.49 C</t>
  </si>
  <si>
    <t>6.2.50 C</t>
  </si>
  <si>
    <t>6.2.51 C</t>
  </si>
  <si>
    <t>6.2.52 C</t>
  </si>
  <si>
    <t>6.2.53 A</t>
  </si>
  <si>
    <t>6.2.54 A</t>
  </si>
  <si>
    <t>6.2.55 C</t>
  </si>
  <si>
    <t>6.3.1 C</t>
  </si>
  <si>
    <t>6.3.2 C</t>
  </si>
  <si>
    <t>6.3.3 C</t>
  </si>
  <si>
    <t>6.3.4 C</t>
  </si>
  <si>
    <t>6.3.5 C</t>
  </si>
  <si>
    <t>6.3.6 C</t>
  </si>
  <si>
    <t>6.3.7 C</t>
  </si>
  <si>
    <t>6.3.8 C</t>
  </si>
  <si>
    <t>6.3.9 C</t>
  </si>
  <si>
    <t>6.3.10 C</t>
  </si>
  <si>
    <t>6.3.11 C</t>
  </si>
  <si>
    <t>6.3.12 C</t>
  </si>
  <si>
    <t>6.3.13 A</t>
  </si>
  <si>
    <t>6.3.14 C</t>
  </si>
  <si>
    <t>6.3.15 C</t>
  </si>
  <si>
    <t>6.3.16 C</t>
  </si>
  <si>
    <t>6.3.17 C</t>
  </si>
  <si>
    <t>6.3.18 C</t>
  </si>
  <si>
    <t>6.3.19 C</t>
  </si>
  <si>
    <t>6.3.20 C</t>
  </si>
  <si>
    <t>6.3.21 C</t>
  </si>
  <si>
    <t>6.3.22 C</t>
  </si>
  <si>
    <t>6.3.23 C</t>
  </si>
  <si>
    <t xml:space="preserve">6.3.24 C </t>
  </si>
  <si>
    <t>6.3.25 C</t>
  </si>
  <si>
    <t>6.3.26 C</t>
  </si>
  <si>
    <t>6.3.27 C</t>
  </si>
  <si>
    <t>6.3.28 C</t>
  </si>
  <si>
    <t>6.3.29 C</t>
  </si>
  <si>
    <t>6.3.30 C</t>
  </si>
  <si>
    <t>6.3.31 C</t>
  </si>
  <si>
    <t>6.3.32 C</t>
  </si>
  <si>
    <t>6.3.33 C</t>
  </si>
  <si>
    <t>6.3.34 C</t>
  </si>
  <si>
    <t>6.3.35 C</t>
  </si>
  <si>
    <t>6.3.36 C</t>
  </si>
  <si>
    <t>6.3.37 C</t>
  </si>
  <si>
    <t>6.3.38 C</t>
  </si>
  <si>
    <t>6.3.39 C</t>
  </si>
  <si>
    <t>6.3.40 C</t>
  </si>
  <si>
    <t>6.3.41 C</t>
  </si>
  <si>
    <t>6.3.42 C</t>
  </si>
  <si>
    <t>6.3.43 C</t>
  </si>
  <si>
    <t>6.3.44 C</t>
  </si>
  <si>
    <t>6.3.45 C</t>
  </si>
  <si>
    <t>6.3.46 C</t>
  </si>
  <si>
    <t>6.3.47 C</t>
  </si>
  <si>
    <t>6.3.48 C</t>
  </si>
  <si>
    <t>6.3.49 C</t>
  </si>
  <si>
    <t>6.3.50 C</t>
  </si>
  <si>
    <t>6.3.51 C</t>
  </si>
  <si>
    <t>6.3.52 C</t>
  </si>
  <si>
    <t>6.3.53 C</t>
  </si>
  <si>
    <t>6.3.54 C</t>
  </si>
  <si>
    <t>6.3.55 C</t>
  </si>
  <si>
    <t>6.3.56 A</t>
  </si>
  <si>
    <t>6.3.57 A</t>
  </si>
  <si>
    <t>6.3.58 A</t>
  </si>
  <si>
    <t>6.3.59 A</t>
  </si>
  <si>
    <t>6.3.60 A</t>
  </si>
  <si>
    <t>6.3.61 C</t>
  </si>
  <si>
    <t>6.4.1 C</t>
  </si>
  <si>
    <t>6.4.2 C</t>
  </si>
  <si>
    <t>6.4.3 C</t>
  </si>
  <si>
    <t>6.4.4 A</t>
  </si>
  <si>
    <t>6.4.5 A</t>
  </si>
  <si>
    <t>6.4.6 C</t>
  </si>
  <si>
    <t>6.4.7 C</t>
  </si>
  <si>
    <t>6.4.8 C</t>
  </si>
  <si>
    <t>6.4.9 A</t>
  </si>
  <si>
    <t>6.4.10 C</t>
  </si>
  <si>
    <t>6.4.11 A</t>
  </si>
  <si>
    <t>6.4.12 A</t>
  </si>
  <si>
    <t>6.4.13 C</t>
  </si>
  <si>
    <t>6.4.14 A</t>
  </si>
  <si>
    <t>6.4.15 C</t>
  </si>
  <si>
    <t>6.4.16 C</t>
  </si>
  <si>
    <t>6.4.17 C</t>
  </si>
  <si>
    <t>6.4.18 A</t>
  </si>
  <si>
    <t>6.4.19 A</t>
  </si>
  <si>
    <t>6.4.20 A</t>
  </si>
  <si>
    <t>6.4.21 C</t>
  </si>
  <si>
    <t>6.4.22 C</t>
  </si>
  <si>
    <t>6.4.23 C</t>
  </si>
  <si>
    <t>6.4.24 A</t>
  </si>
  <si>
    <t>6.4.25 C</t>
  </si>
  <si>
    <t>6.4.26 A</t>
  </si>
  <si>
    <t>6.4.27 A</t>
  </si>
  <si>
    <t>6.4.28 C</t>
  </si>
  <si>
    <t>6.4.29 A</t>
  </si>
  <si>
    <t>6.5.1 C</t>
  </si>
  <si>
    <t>6.5.2 C</t>
  </si>
  <si>
    <t>6.5.3 C</t>
  </si>
  <si>
    <t>6.5.4 A</t>
  </si>
  <si>
    <t>6.5.5 C</t>
  </si>
  <si>
    <t>6.5.6 A</t>
  </si>
  <si>
    <t>6.5.7 C</t>
  </si>
  <si>
    <t>6.5.8 C</t>
  </si>
  <si>
    <t>6.5.9 C</t>
  </si>
  <si>
    <t>6.5.10 C</t>
  </si>
  <si>
    <t>6.5.11 A</t>
  </si>
  <si>
    <t>6.5.12 C</t>
  </si>
  <si>
    <t>6.5.13 A</t>
  </si>
  <si>
    <t>6.5.14 C</t>
  </si>
  <si>
    <t>6.5.15 C</t>
  </si>
  <si>
    <t>6.5.16 C</t>
  </si>
  <si>
    <t>6.5.17 A</t>
  </si>
  <si>
    <t>6.5.18 A</t>
  </si>
  <si>
    <t>6.5.19 C</t>
  </si>
  <si>
    <t>6.5.20 C</t>
  </si>
  <si>
    <t>6.5.21 C</t>
  </si>
  <si>
    <t>6.5.22 C</t>
  </si>
  <si>
    <t>6.5.23 C</t>
  </si>
  <si>
    <t>6.6.1 C</t>
  </si>
  <si>
    <t>6.6.2 C</t>
  </si>
  <si>
    <t>6.6.3 C</t>
  </si>
  <si>
    <t>6.6.4 C</t>
  </si>
  <si>
    <t>6.6.5 A</t>
  </si>
  <si>
    <t>6.6.6 C</t>
  </si>
  <si>
    <t>6.6.7 C</t>
  </si>
  <si>
    <t>6.6.8 C</t>
  </si>
  <si>
    <t>6.6.9 C</t>
  </si>
  <si>
    <t>6.6.10 C</t>
  </si>
  <si>
    <t>6.6.11 C</t>
  </si>
  <si>
    <t>6.6.12 C</t>
  </si>
  <si>
    <t>6.6.13 C</t>
  </si>
  <si>
    <t>6.6.14 C</t>
  </si>
  <si>
    <t>6.6.15 A</t>
  </si>
  <si>
    <t>6.6.16 A</t>
  </si>
  <si>
    <t>6.6.17 C</t>
  </si>
  <si>
    <t>6.6.18 C</t>
  </si>
  <si>
    <t>6.6.19 A</t>
  </si>
  <si>
    <t>6.6.20 C</t>
  </si>
  <si>
    <t>6.6.21 C</t>
  </si>
  <si>
    <t>6.7.1 C</t>
  </si>
  <si>
    <t>6.7.2 C</t>
  </si>
  <si>
    <t>6.7.3 C</t>
  </si>
  <si>
    <t>6.7.4 C</t>
  </si>
  <si>
    <t>6.7.5 C</t>
  </si>
  <si>
    <t>6.7.6 A</t>
  </si>
  <si>
    <t>6.7.7 C</t>
  </si>
  <si>
    <t>6.7.8 C</t>
  </si>
  <si>
    <t>6.7.9 C</t>
  </si>
  <si>
    <t>6.7.10 C</t>
  </si>
  <si>
    <t>6.7.11 C</t>
  </si>
  <si>
    <t>6.7.12 C</t>
  </si>
  <si>
    <t>6.7.13 C</t>
  </si>
  <si>
    <t>6.7.14 C</t>
  </si>
  <si>
    <t>6.7.15 C</t>
  </si>
  <si>
    <t>6.7.16 C</t>
  </si>
  <si>
    <t>6.7.17 C</t>
  </si>
  <si>
    <t>6.7.18 C</t>
  </si>
  <si>
    <t>6.7.19 C</t>
  </si>
  <si>
    <t>6.7.20 A</t>
  </si>
  <si>
    <t>6.7.21 A</t>
  </si>
  <si>
    <t>6.7.22 C</t>
  </si>
  <si>
    <t>6.7.23 C</t>
  </si>
  <si>
    <t>6.7.24 A</t>
  </si>
  <si>
    <t>6.7.25 A</t>
  </si>
  <si>
    <t>6.7.26 C</t>
  </si>
  <si>
    <t>6.7.27 C</t>
  </si>
  <si>
    <t>6.7.28 C</t>
  </si>
  <si>
    <t>6.7.29 C</t>
  </si>
  <si>
    <t>6.7.30 C</t>
  </si>
  <si>
    <t>6.7.31 C</t>
  </si>
  <si>
    <t>6.8.1 C</t>
  </si>
  <si>
    <t>6.8.2 C</t>
  </si>
  <si>
    <t>6.8.3 C</t>
  </si>
  <si>
    <t>6.8.4 C</t>
  </si>
  <si>
    <t>6.8.5 C</t>
  </si>
  <si>
    <t>6.8.6 C</t>
  </si>
  <si>
    <t>6.8.7 C</t>
  </si>
  <si>
    <t>6.8.8 C</t>
  </si>
  <si>
    <t>6.8.9 C</t>
  </si>
  <si>
    <t>6.8.10 C</t>
  </si>
  <si>
    <t>6.8.11 C</t>
  </si>
  <si>
    <t>6.8.12 C</t>
  </si>
  <si>
    <t>6.8.13 C</t>
  </si>
  <si>
    <t>6.8.14 C</t>
  </si>
  <si>
    <t>6.8.15 C</t>
  </si>
  <si>
    <t>6.8.16 C</t>
  </si>
  <si>
    <t>6.8.17 C</t>
  </si>
  <si>
    <t>6.8.18 C</t>
  </si>
  <si>
    <t>6.8.19 C</t>
  </si>
  <si>
    <t>6.8.20 C</t>
  </si>
  <si>
    <t>6.8.21 C</t>
  </si>
  <si>
    <t>6.8.22 C</t>
  </si>
  <si>
    <t>6.8.23 C</t>
  </si>
  <si>
    <t>6.8.24 C</t>
  </si>
  <si>
    <t>6.8.26 C</t>
  </si>
  <si>
    <t>6.8.27 C</t>
  </si>
  <si>
    <t>6.8.28 C</t>
  </si>
  <si>
    <t>6.8.29 C</t>
  </si>
  <si>
    <t>6.8.30 C</t>
  </si>
  <si>
    <t>6.8.31 C</t>
  </si>
  <si>
    <t>6.8.32 C</t>
  </si>
  <si>
    <t>6.8.33 C</t>
  </si>
  <si>
    <t>6.8.34 C</t>
  </si>
  <si>
    <t>6.8.35 C</t>
  </si>
  <si>
    <t>6.8.36 C</t>
  </si>
  <si>
    <t>6.8.37 C</t>
  </si>
  <si>
    <t>6.8.38 C</t>
  </si>
  <si>
    <t>6.8.39 C</t>
  </si>
  <si>
    <t>6.8.40 C</t>
  </si>
  <si>
    <t>6.8.41 C</t>
  </si>
  <si>
    <t>6.8.42 C</t>
  </si>
  <si>
    <t>6.8.43 C</t>
  </si>
  <si>
    <t>6.8.44 C</t>
  </si>
  <si>
    <t>6.8.45 C</t>
  </si>
  <si>
    <t>6.8.46 C</t>
  </si>
  <si>
    <t>6.8.47 C</t>
  </si>
  <si>
    <t>6.8.48 C</t>
  </si>
  <si>
    <t>6.8.49 C</t>
  </si>
  <si>
    <t>6.8.50 C</t>
  </si>
  <si>
    <t>6.8.51 C</t>
  </si>
  <si>
    <t>6.8.52 C</t>
  </si>
  <si>
    <t>6.8.53 C</t>
  </si>
  <si>
    <t>6.8.54 C</t>
  </si>
  <si>
    <t>6.8.55 C</t>
  </si>
  <si>
    <t>6.8.56 C</t>
  </si>
  <si>
    <t>6.8.57 C</t>
  </si>
  <si>
    <t>6.8.58 C</t>
  </si>
  <si>
    <t>6.8.59 C</t>
  </si>
  <si>
    <t>6.8.60 C</t>
  </si>
  <si>
    <t>6.8.61 C</t>
  </si>
  <si>
    <t>6.8.62 C</t>
  </si>
  <si>
    <t>6.8.63 C</t>
  </si>
  <si>
    <t>6.8.64 C</t>
  </si>
  <si>
    <t>6.8.65 C</t>
  </si>
  <si>
    <t>6.8.66 C</t>
  </si>
  <si>
    <t>6.8.67 C</t>
  </si>
  <si>
    <t>6.8.68 C</t>
  </si>
  <si>
    <t>6.8.69 C</t>
  </si>
  <si>
    <t>6.8.70 C</t>
  </si>
  <si>
    <t>6.8.71 C</t>
  </si>
  <si>
    <t>6.8.72 C</t>
  </si>
  <si>
    <t>6.8.73 C</t>
  </si>
  <si>
    <t>6.8.74 C</t>
  </si>
  <si>
    <t>6.8.75 C</t>
  </si>
  <si>
    <t>6.9.1 C</t>
  </si>
  <si>
    <t>6.9.2 C</t>
  </si>
  <si>
    <t>6.9.3 C</t>
  </si>
  <si>
    <t>6.9.4 C</t>
  </si>
  <si>
    <t>6.9.5 C</t>
  </si>
  <si>
    <t>6.9.6 C</t>
  </si>
  <si>
    <t>6.9.7 C</t>
  </si>
  <si>
    <t>6.9.8 C</t>
  </si>
  <si>
    <t>6.9.9 C</t>
  </si>
  <si>
    <t>6.9.11 C</t>
  </si>
  <si>
    <t>6.9.12 C</t>
  </si>
  <si>
    <t>6.9.13 C</t>
  </si>
  <si>
    <t>6.9.14 C</t>
  </si>
  <si>
    <t>6.9.15 A</t>
  </si>
  <si>
    <t>6.9.16 C</t>
  </si>
  <si>
    <t>6.9.17 C</t>
  </si>
  <si>
    <t>6.9.18 C</t>
  </si>
  <si>
    <t>6.9.19 C</t>
  </si>
  <si>
    <t>6.9.20 C</t>
  </si>
  <si>
    <t>6.9.21 C</t>
  </si>
  <si>
    <t>6.9.22 C</t>
  </si>
  <si>
    <t>6.9.23 A</t>
  </si>
  <si>
    <t>6.9.24 A</t>
  </si>
  <si>
    <t>6.9.25 A</t>
  </si>
  <si>
    <t>6.9.26 A</t>
  </si>
  <si>
    <t>6.9.27 C</t>
  </si>
  <si>
    <t>6.9.28 C</t>
  </si>
  <si>
    <t>6.9.29 C</t>
  </si>
  <si>
    <t>6.9.30 C</t>
  </si>
  <si>
    <t>6.9.31 C</t>
  </si>
  <si>
    <t>6.9.32 C</t>
  </si>
  <si>
    <t>6.9.33 C</t>
  </si>
  <si>
    <t>6.9.34 C</t>
  </si>
  <si>
    <t>6.9.35 C</t>
  </si>
  <si>
    <t>6.9.36 C</t>
  </si>
  <si>
    <t>6.9.37 C</t>
  </si>
  <si>
    <t>6.9.38 C</t>
  </si>
  <si>
    <t>6.9.39 A</t>
  </si>
  <si>
    <t>6.9.40 C</t>
  </si>
  <si>
    <t>6.9.41 A</t>
  </si>
  <si>
    <t>6.9.42 A</t>
  </si>
  <si>
    <t>6.9.43 C</t>
  </si>
  <si>
    <t>6.9.44 C</t>
  </si>
  <si>
    <t>6.9.45 C</t>
  </si>
  <si>
    <t>6.9.46 A</t>
  </si>
  <si>
    <t>6.9.47 A</t>
  </si>
  <si>
    <t>6.9.48 A</t>
  </si>
  <si>
    <t>6.9.49 A</t>
  </si>
  <si>
    <t>6.9.50 A</t>
  </si>
  <si>
    <t>6.9.51 A</t>
  </si>
  <si>
    <t>6.10.1 C</t>
  </si>
  <si>
    <t>6.10.2C</t>
  </si>
  <si>
    <t>6.10.3 C</t>
  </si>
  <si>
    <t>6.10.4 A</t>
  </si>
  <si>
    <t>6.10.5 C</t>
  </si>
  <si>
    <t>6.10.6 C</t>
  </si>
  <si>
    <t>6.10.7 C</t>
  </si>
  <si>
    <t>6.10.8 C</t>
  </si>
  <si>
    <t>6.10.9 C</t>
  </si>
  <si>
    <t>6.10.10 C</t>
  </si>
  <si>
    <t xml:space="preserve">6.10.11 C </t>
  </si>
  <si>
    <t>6.10.12 C</t>
  </si>
  <si>
    <t>6.10.13 C</t>
  </si>
  <si>
    <t>6.10.14 C</t>
  </si>
  <si>
    <t>6.10.15 A</t>
  </si>
  <si>
    <t>6.10.16 A</t>
  </si>
  <si>
    <t>6.10.17 A</t>
  </si>
  <si>
    <t>6.10.18 C</t>
  </si>
  <si>
    <t>6.10.19 C</t>
  </si>
  <si>
    <t>6.10.20 C</t>
  </si>
  <si>
    <t>6.10.21 C</t>
  </si>
  <si>
    <t>6.10.22 C</t>
  </si>
  <si>
    <t>6.10.23 C</t>
  </si>
  <si>
    <t>6.10.24 C</t>
  </si>
  <si>
    <t>6.10.25 C</t>
  </si>
  <si>
    <t>6.10.26 C</t>
  </si>
  <si>
    <t>6.10.27 C</t>
  </si>
  <si>
    <t>6.10.28 C</t>
  </si>
  <si>
    <t>6.10.29 C</t>
  </si>
  <si>
    <t>6.10.30 C</t>
  </si>
  <si>
    <t>6.10.31 C</t>
  </si>
  <si>
    <t>6.10.32 C</t>
  </si>
  <si>
    <t>6.10.33 C</t>
  </si>
  <si>
    <t>6.10.34 C</t>
  </si>
  <si>
    <t>6.11.1 C</t>
  </si>
  <si>
    <t>6.11.2 C</t>
  </si>
  <si>
    <t>6.11.3 A</t>
  </si>
  <si>
    <t>6.11.4 A</t>
  </si>
  <si>
    <t>6.11.5 A</t>
  </si>
  <si>
    <t>6.11.6 C</t>
  </si>
  <si>
    <t>6.11.7 C</t>
  </si>
  <si>
    <t>6.11.8 C</t>
  </si>
  <si>
    <t>6.11.9 C</t>
  </si>
  <si>
    <t>6.11.10 C</t>
  </si>
  <si>
    <t>6.11.11 A</t>
  </si>
  <si>
    <t>6.11.12 C</t>
  </si>
  <si>
    <t>6.11.13 C</t>
  </si>
  <si>
    <t>6.11.15 C</t>
  </si>
  <si>
    <t>6.11.16 C</t>
  </si>
  <si>
    <t>6.11.17 C</t>
  </si>
  <si>
    <t>6.11.18 C</t>
  </si>
  <si>
    <t>6.11.19 A</t>
  </si>
  <si>
    <t>6.11.20 A</t>
  </si>
  <si>
    <t>6.11.21 C</t>
  </si>
  <si>
    <t>6.11.22 A</t>
  </si>
  <si>
    <t>6.11.14 A</t>
  </si>
  <si>
    <t>6.11.23 C</t>
  </si>
  <si>
    <t>6.11.24 C</t>
  </si>
  <si>
    <t>6.11.25 C</t>
  </si>
  <si>
    <t>6.12.1 C</t>
  </si>
  <si>
    <t>6.13.1 C</t>
  </si>
  <si>
    <t>6.13.2 C</t>
  </si>
  <si>
    <t>6.13.3 A</t>
  </si>
  <si>
    <t>6.13.4 C</t>
  </si>
  <si>
    <t>6.13.5 C</t>
  </si>
  <si>
    <t>6.13.6 C</t>
  </si>
  <si>
    <t>6.13.7 C</t>
  </si>
  <si>
    <t>6.13.8 C</t>
  </si>
  <si>
    <t>6.13.10 C</t>
  </si>
  <si>
    <t>6.13.11 C</t>
  </si>
  <si>
    <t>6.13.12 C</t>
  </si>
  <si>
    <t>6.13.13 C</t>
  </si>
  <si>
    <t>6.13.14 C</t>
  </si>
  <si>
    <t>6.13.16 C</t>
  </si>
  <si>
    <t>6.13.17 C</t>
  </si>
  <si>
    <t>6.13.18 C</t>
  </si>
  <si>
    <t>6.13.19 C</t>
  </si>
  <si>
    <t>6.13.20 C</t>
  </si>
  <si>
    <t>6.13.21 C</t>
  </si>
  <si>
    <t>6.13.22 C</t>
  </si>
  <si>
    <t>6.13.23 C</t>
  </si>
  <si>
    <t>6.13.24 C</t>
  </si>
  <si>
    <t>6.13.25 C</t>
  </si>
  <si>
    <t>6.13.26 A</t>
  </si>
  <si>
    <t>6.13.27 A</t>
  </si>
  <si>
    <t>6.13.28 A</t>
  </si>
  <si>
    <t>6.13.29 C</t>
  </si>
  <si>
    <t>6.13.30 C</t>
  </si>
  <si>
    <t>6.13.31 C</t>
  </si>
  <si>
    <t>6.13.32 C</t>
  </si>
  <si>
    <t>6.13.33 C</t>
  </si>
  <si>
    <t>6.13.34 C</t>
  </si>
  <si>
    <t>6.13.35 C</t>
  </si>
  <si>
    <t>6.13.36 C</t>
  </si>
  <si>
    <t>6.13.37 C</t>
  </si>
  <si>
    <t>6.13.38 C</t>
  </si>
  <si>
    <t>6.13.39 C</t>
  </si>
  <si>
    <t>6.13.40 A</t>
  </si>
  <si>
    <t>6.13.41 A</t>
  </si>
  <si>
    <t>6.13.42 C</t>
  </si>
  <si>
    <t>6.13.43 C</t>
  </si>
  <si>
    <t>6.13.44 A</t>
  </si>
  <si>
    <t>6.13.45 C</t>
  </si>
  <si>
    <t>6.13.46 C</t>
  </si>
  <si>
    <t>6.13.47 C</t>
  </si>
  <si>
    <t>6.13.48 A</t>
  </si>
  <si>
    <t>6.14.1 C</t>
  </si>
  <si>
    <t>6.14.2 C</t>
  </si>
  <si>
    <t>6.14.3 C</t>
  </si>
  <si>
    <t>6.14.4 C</t>
  </si>
  <si>
    <t>6.14.5 C</t>
  </si>
  <si>
    <t>6.14.6 C</t>
  </si>
  <si>
    <t>6.14.7 C</t>
  </si>
  <si>
    <t>6.14.8 C</t>
  </si>
  <si>
    <t>6.14.9 C</t>
  </si>
  <si>
    <t>6.14.10 C</t>
  </si>
  <si>
    <t>6.14.11 C</t>
  </si>
  <si>
    <t>6.14.12 C</t>
  </si>
  <si>
    <t>6.14.13 C</t>
  </si>
  <si>
    <t>6.14.14 C</t>
  </si>
  <si>
    <t>6.14.15 C</t>
  </si>
  <si>
    <t>6.14.16 C</t>
  </si>
  <si>
    <t>6.14.17 C</t>
  </si>
  <si>
    <t>6.14.18 C</t>
  </si>
  <si>
    <t>6.14.19 C</t>
  </si>
  <si>
    <t>6.14.20 C</t>
  </si>
  <si>
    <t>6.14.21 C</t>
  </si>
  <si>
    <t>6.14.22 C</t>
  </si>
  <si>
    <t>6.14.23 C</t>
  </si>
  <si>
    <t>6.14.24 C</t>
  </si>
  <si>
    <t>6.14.25 C</t>
  </si>
  <si>
    <t>6.14.26 C</t>
  </si>
  <si>
    <t>6.14.27 A</t>
  </si>
  <si>
    <t>6.14.28 A</t>
  </si>
  <si>
    <t>6.14.29 C</t>
  </si>
  <si>
    <t>6.14.30 C</t>
  </si>
  <si>
    <t>6.14.31 A</t>
  </si>
  <si>
    <t>6.14.32 A</t>
  </si>
  <si>
    <t>6.14.33 A</t>
  </si>
  <si>
    <t>6.14.34 A</t>
  </si>
  <si>
    <t>6.14.35 A</t>
  </si>
  <si>
    <t>6.14.36 C</t>
  </si>
  <si>
    <t>6.14.37 C</t>
  </si>
  <si>
    <t>6.14.38 C</t>
  </si>
  <si>
    <t>6.14.39 C</t>
  </si>
  <si>
    <t>6.14.40 A</t>
  </si>
  <si>
    <t>6.14.41 C</t>
  </si>
  <si>
    <t>6.14.42 C</t>
  </si>
  <si>
    <t>6.14.43 C</t>
  </si>
  <si>
    <t>6.14.44 C</t>
  </si>
  <si>
    <t>6.14.45 C</t>
  </si>
  <si>
    <t>6.14.46 C</t>
  </si>
  <si>
    <t>6.14.47 C</t>
  </si>
  <si>
    <t>6.14.48 C</t>
  </si>
  <si>
    <t>6.14.49 C</t>
  </si>
  <si>
    <t>6.14.50 C</t>
  </si>
  <si>
    <t>6.14.51 C</t>
  </si>
  <si>
    <t>6.14.52 C</t>
  </si>
  <si>
    <t>6.14.53 C</t>
  </si>
  <si>
    <t>6.14.54 C</t>
  </si>
  <si>
    <t>6.14.55 A</t>
  </si>
  <si>
    <t>6.14.56 A</t>
  </si>
  <si>
    <t>6.14.57 C</t>
  </si>
  <si>
    <t>6.14.58 C</t>
  </si>
  <si>
    <t>6.14.59 C</t>
  </si>
  <si>
    <t>6.14.60 A</t>
  </si>
  <si>
    <t>6.14.61 C</t>
  </si>
  <si>
    <t>6.14.62 C</t>
  </si>
  <si>
    <t>6.14.63 C</t>
  </si>
  <si>
    <t>6.15.1 C</t>
  </si>
  <si>
    <t>6.15.2 C</t>
  </si>
  <si>
    <t>6.15.3 C</t>
  </si>
  <si>
    <t>6.15.4 A</t>
  </si>
  <si>
    <t>6.15.5 C</t>
  </si>
  <si>
    <t>6.15.6 A</t>
  </si>
  <si>
    <t>6.15.7 C</t>
  </si>
  <si>
    <t>6.15.8 C</t>
  </si>
  <si>
    <t>6.15.9 A</t>
  </si>
  <si>
    <t>6.15.10 A</t>
  </si>
  <si>
    <t>6.15.11 A</t>
  </si>
  <si>
    <t>6.15.12 A</t>
  </si>
  <si>
    <t>6.15.13 C</t>
  </si>
  <si>
    <t>6.15.14 C</t>
  </si>
  <si>
    <t>6.15.15 C</t>
  </si>
  <si>
    <t>6.15.16 C</t>
  </si>
  <si>
    <t>6.15.17 C</t>
  </si>
  <si>
    <t>6.15.18 A</t>
  </si>
  <si>
    <t>6.15.19 A</t>
  </si>
  <si>
    <t>6.15.20 C</t>
  </si>
  <si>
    <t>6.15.21 C</t>
  </si>
  <si>
    <t>6.15.22 C</t>
  </si>
  <si>
    <t>6.15.23 A</t>
  </si>
  <si>
    <t>6.15.24 C</t>
  </si>
  <si>
    <t>6.15.25 C</t>
  </si>
  <si>
    <t>6.15.26 C</t>
  </si>
  <si>
    <t>6.15.27 C</t>
  </si>
  <si>
    <t>6.15.28 C</t>
  </si>
  <si>
    <t>6.15.29 C</t>
  </si>
  <si>
    <t>6.15.30 C</t>
  </si>
  <si>
    <t>6.15.31 C</t>
  </si>
  <si>
    <t>6.15.32 C</t>
  </si>
  <si>
    <t>6.15.33 C</t>
  </si>
  <si>
    <t>6.15.34 C</t>
  </si>
  <si>
    <t>6.15.35 C</t>
  </si>
  <si>
    <t>6.15.36 C</t>
  </si>
  <si>
    <t>6.15.37 C</t>
  </si>
  <si>
    <t>6.15.38 C</t>
  </si>
  <si>
    <t>6.15.39 C</t>
  </si>
  <si>
    <t>6.15.40 C</t>
  </si>
  <si>
    <t>6.15.41 A</t>
  </si>
  <si>
    <t>6.15.42 C</t>
  </si>
  <si>
    <t>6.15.43 C</t>
  </si>
  <si>
    <t>6.15.44 C</t>
  </si>
  <si>
    <t>6.15.45 A</t>
  </si>
  <si>
    <t>6.15.46 C</t>
  </si>
  <si>
    <t>6.15.47 A</t>
  </si>
  <si>
    <t>6.15.48 A</t>
  </si>
  <si>
    <t>6.15.49 C</t>
  </si>
  <si>
    <t>6.15.50 A</t>
  </si>
  <si>
    <t>6.15.51 A</t>
  </si>
  <si>
    <t>6.15.52 A</t>
  </si>
  <si>
    <t>6.15.53 C</t>
  </si>
  <si>
    <t>6.15.54 A</t>
  </si>
  <si>
    <t>6.15.55 C</t>
  </si>
  <si>
    <t>6.15.56 C</t>
  </si>
  <si>
    <t>6.15.57 A</t>
  </si>
  <si>
    <t>6.15.58 A</t>
  </si>
  <si>
    <t>6.15.59 A</t>
  </si>
  <si>
    <t>6.15.60 A</t>
  </si>
  <si>
    <t>6.15.61 C</t>
  </si>
  <si>
    <t>6.15.62 C</t>
  </si>
  <si>
    <t>6.15.63 C</t>
  </si>
  <si>
    <t>6.15.64 C</t>
  </si>
  <si>
    <t>6.15.65 C</t>
  </si>
  <si>
    <t>6.15.66 C</t>
  </si>
  <si>
    <t>6.15.67 C</t>
  </si>
  <si>
    <t>6.15.68 A</t>
  </si>
  <si>
    <t>6.15.69 C</t>
  </si>
  <si>
    <t>6.15.70 C</t>
  </si>
  <si>
    <t>6.15.71 C</t>
  </si>
  <si>
    <t>6.15.72 C</t>
  </si>
  <si>
    <t>6.16.1 C</t>
  </si>
  <si>
    <t>6.16.2 C</t>
  </si>
  <si>
    <t>6.16.3 C</t>
  </si>
  <si>
    <t>6.16.4 C</t>
  </si>
  <si>
    <t>6.16.5 A</t>
  </si>
  <si>
    <t>6.16.6 A</t>
  </si>
  <si>
    <t>6.16.7 C</t>
  </si>
  <si>
    <t>6.16.8 C</t>
  </si>
  <si>
    <t>6.16.9 C</t>
  </si>
  <si>
    <t>6.16.10 C</t>
  </si>
  <si>
    <t>6.16.11 C</t>
  </si>
  <si>
    <t>6.16.12 C</t>
  </si>
  <si>
    <t>6.16.13 C</t>
  </si>
  <si>
    <t>6.16.14 C</t>
  </si>
  <si>
    <t>6.16.15 C</t>
  </si>
  <si>
    <t>6.16.16 A</t>
  </si>
  <si>
    <t>6.16.17 C</t>
  </si>
  <si>
    <t>6.16.18 C</t>
  </si>
  <si>
    <t>6.16.19 C</t>
  </si>
  <si>
    <t>6.16.20 C</t>
  </si>
  <si>
    <t>6.16.21 C</t>
  </si>
  <si>
    <t>6.16.22 C</t>
  </si>
  <si>
    <t>6.16.23 C</t>
  </si>
  <si>
    <t>6.16.24 C</t>
  </si>
  <si>
    <t>6.16.25 C</t>
  </si>
  <si>
    <t>6.16.26 C</t>
  </si>
  <si>
    <t>6.16.27 C</t>
  </si>
  <si>
    <t>6.16.28 C</t>
  </si>
  <si>
    <t>6.16.29 C</t>
  </si>
  <si>
    <t>6.16.30 C</t>
  </si>
  <si>
    <t>6.16.31 C</t>
  </si>
  <si>
    <t>6.16.32 C</t>
  </si>
  <si>
    <t>6.16.33 C</t>
  </si>
  <si>
    <t>6.16.34 C</t>
  </si>
  <si>
    <t>6.16.35 C</t>
  </si>
  <si>
    <t>6.16.36 C</t>
  </si>
  <si>
    <t>6.16.37 C</t>
  </si>
  <si>
    <t>6.16.38 C</t>
  </si>
  <si>
    <t>6.16.39 C</t>
  </si>
  <si>
    <t>6.16.40 C</t>
  </si>
  <si>
    <t>6.16.41 C</t>
  </si>
  <si>
    <t>6.16.42 C</t>
  </si>
  <si>
    <t>6.16.43 C</t>
  </si>
  <si>
    <t>6.16.44 C</t>
  </si>
  <si>
    <t>6.16.45 C</t>
  </si>
  <si>
    <t>6.16.46 C</t>
  </si>
  <si>
    <t>6.16.47 C</t>
  </si>
  <si>
    <t>6.16.48 C</t>
  </si>
  <si>
    <t>6.16.49 C</t>
  </si>
  <si>
    <t>6.16.50 A</t>
  </si>
  <si>
    <t>6.16.51 C</t>
  </si>
  <si>
    <t>6.16.52 C</t>
  </si>
  <si>
    <t>6.16.53 C</t>
  </si>
  <si>
    <t>6.16.54 C</t>
  </si>
  <si>
    <t>6.16.55 C</t>
  </si>
  <si>
    <t>6.16.56 C</t>
  </si>
  <si>
    <t>6.16.57 C</t>
  </si>
  <si>
    <t>6.16.58 C</t>
  </si>
  <si>
    <t>6.16.59 C</t>
  </si>
  <si>
    <t>6.16.60 C</t>
  </si>
  <si>
    <t>6.16.61 C</t>
  </si>
  <si>
    <t>6.16.62 C</t>
  </si>
  <si>
    <t>6.16.63 C</t>
  </si>
  <si>
    <t>6.16.64 C</t>
  </si>
  <si>
    <t>6.16.65 C</t>
  </si>
  <si>
    <t>6.16.66 C</t>
  </si>
  <si>
    <t>6.16.67 C</t>
  </si>
  <si>
    <t>6.16.68 C</t>
  </si>
  <si>
    <t>6.16.69 C</t>
  </si>
  <si>
    <t>6.16.70 C</t>
  </si>
  <si>
    <t>6.16.71 C</t>
  </si>
  <si>
    <t>6.16.72 C</t>
  </si>
  <si>
    <t>6.16.73 C</t>
  </si>
  <si>
    <t>6.16.74 C</t>
  </si>
  <si>
    <t>6.16.75 C</t>
  </si>
  <si>
    <t>6.16.76 C</t>
  </si>
  <si>
    <t>6.16.77 A</t>
  </si>
  <si>
    <t>6.16.78 A</t>
  </si>
  <si>
    <t>6.16.79 C</t>
  </si>
  <si>
    <t>6.16.80 C</t>
  </si>
  <si>
    <t>6.16.81 C</t>
  </si>
  <si>
    <t>6.16.82 C</t>
  </si>
  <si>
    <t>6.16.83 C</t>
  </si>
  <si>
    <t>6.16.84 C</t>
  </si>
  <si>
    <t>6.16.85 C</t>
  </si>
  <si>
    <t>6.16.86 C</t>
  </si>
  <si>
    <t>6.16.87 C</t>
  </si>
  <si>
    <t>6.16.88 C</t>
  </si>
  <si>
    <t>6.16.89 C</t>
  </si>
  <si>
    <t>6.16.90 C</t>
  </si>
  <si>
    <t>6.16.91 C</t>
  </si>
  <si>
    <t>6.16.92 C</t>
  </si>
  <si>
    <t>6.16.93 C</t>
  </si>
  <si>
    <t>6.16.94 C</t>
  </si>
  <si>
    <t>6.16.95 C</t>
  </si>
  <si>
    <t>6.16.96 C</t>
  </si>
  <si>
    <t>6.16.97 C</t>
  </si>
  <si>
    <t>6.16.98 C</t>
  </si>
  <si>
    <t>6.17.1 C</t>
  </si>
  <si>
    <t>6.17.2 C</t>
  </si>
  <si>
    <t>6.17.3 C</t>
  </si>
  <si>
    <t>6.17.4 A</t>
  </si>
  <si>
    <t>6.17.5 C</t>
  </si>
  <si>
    <t>6.17.6 C</t>
  </si>
  <si>
    <t>6.17.7 C</t>
  </si>
  <si>
    <t>6.17.8 C</t>
  </si>
  <si>
    <t>6.17.9 C</t>
  </si>
  <si>
    <t>6.17.10 C</t>
  </si>
  <si>
    <t>6.17.11 C</t>
  </si>
  <si>
    <t>6.17.12 C</t>
  </si>
  <si>
    <t>6.17.13 A</t>
  </si>
  <si>
    <t>6.17.14 C</t>
  </si>
  <si>
    <t>6.17.15 C</t>
  </si>
  <si>
    <t>6.17.16 A</t>
  </si>
  <si>
    <t>6.17.17 A</t>
  </si>
  <si>
    <t>6.17.18 A</t>
  </si>
  <si>
    <t>6.17.19 C</t>
  </si>
  <si>
    <t>6.17.20 A</t>
  </si>
  <si>
    <t>6.17.21 C</t>
  </si>
  <si>
    <t>6.17.22 C</t>
  </si>
  <si>
    <t>6.17.23 A</t>
  </si>
  <si>
    <t>6.17.24 A</t>
  </si>
  <si>
    <t>6.17.25 C</t>
  </si>
  <si>
    <t>6.17.26 C</t>
  </si>
  <si>
    <t>6.17.27 C</t>
  </si>
  <si>
    <t>6.17.28 C</t>
  </si>
  <si>
    <t>6.17.29 A</t>
  </si>
  <si>
    <t>6.17.30 C</t>
  </si>
  <si>
    <t>6.17.31 C</t>
  </si>
  <si>
    <t>6.17.32 A</t>
  </si>
  <si>
    <t>6.17.33 A</t>
  </si>
  <si>
    <t>6.17.34 A</t>
  </si>
  <si>
    <t>6.17.35 C</t>
  </si>
  <si>
    <t>6.17.36 C</t>
  </si>
  <si>
    <t>6.17.37 C</t>
  </si>
  <si>
    <t>6.17.38 C</t>
  </si>
  <si>
    <t>6.17.39 C</t>
  </si>
  <si>
    <t>6.17.40 A</t>
  </si>
  <si>
    <t>6.17.41 C</t>
  </si>
  <si>
    <t>6.17.42 A</t>
  </si>
  <si>
    <t>6.17.43 A</t>
  </si>
  <si>
    <t>6.17.44 A</t>
  </si>
  <si>
    <t>6.17.45 C</t>
  </si>
  <si>
    <t>6.17.46 C</t>
  </si>
  <si>
    <t>6.17.47 C</t>
  </si>
  <si>
    <t>6.17.48 A</t>
  </si>
  <si>
    <t>6.17.49 C</t>
  </si>
  <si>
    <t>6.17.50 A</t>
  </si>
  <si>
    <t>6.17.51 A</t>
  </si>
  <si>
    <t>6.17.52 A</t>
  </si>
  <si>
    <t>6.17.53 A</t>
  </si>
  <si>
    <t>6.17.54 A</t>
  </si>
  <si>
    <t>6.17.55 A</t>
  </si>
  <si>
    <t>6.17.56 A</t>
  </si>
  <si>
    <t>6.17.57 A</t>
  </si>
  <si>
    <t>6.17.58 A</t>
  </si>
  <si>
    <t>6.17.59 C</t>
  </si>
  <si>
    <t>6.17.60 C</t>
  </si>
  <si>
    <t>6.17.61 C</t>
  </si>
  <si>
    <t>6.17.62 C</t>
  </si>
  <si>
    <t>6.17.63 C</t>
  </si>
  <si>
    <t>6.17.64 C</t>
  </si>
  <si>
    <t>6.17.65 C</t>
  </si>
  <si>
    <t>6.17.66 C</t>
  </si>
  <si>
    <t>6.17.67 C</t>
  </si>
  <si>
    <t>6.17.68 C</t>
  </si>
  <si>
    <t>6.17.69 C</t>
  </si>
  <si>
    <t>6.18.1 C</t>
  </si>
  <si>
    <t>6.18.2 C</t>
  </si>
  <si>
    <t>6.18.3 C</t>
  </si>
  <si>
    <t>6.18.4 C</t>
  </si>
  <si>
    <t>6.18.5 C</t>
  </si>
  <si>
    <t>6.18.6 C</t>
  </si>
  <si>
    <t>6.18.7 C</t>
  </si>
  <si>
    <t>6.18.8 C</t>
  </si>
  <si>
    <t>6.18.9 C</t>
  </si>
  <si>
    <t>6.18.10 C</t>
  </si>
  <si>
    <t>6.18.11 C</t>
  </si>
  <si>
    <t>6.18.12 C</t>
  </si>
  <si>
    <t>6.18.13 C</t>
  </si>
  <si>
    <t>6.18.14 C</t>
  </si>
  <si>
    <t>6.18.15 C</t>
  </si>
  <si>
    <t>6.18.16 C</t>
  </si>
  <si>
    <t>6.18.17 C</t>
  </si>
  <si>
    <t>6.18.18 C</t>
  </si>
  <si>
    <t>6.18.19 C</t>
  </si>
  <si>
    <t>6.18.20 C</t>
  </si>
  <si>
    <t>6.18.23 C</t>
  </si>
  <si>
    <t>6.18.25 C</t>
  </si>
  <si>
    <t>6.18.21 A</t>
  </si>
  <si>
    <t>6.18.22 A</t>
  </si>
  <si>
    <t>6.18.24 A</t>
  </si>
  <si>
    <t>6.18.26 C</t>
  </si>
  <si>
    <t>6.18.27 A</t>
  </si>
  <si>
    <t>6.18.28 C</t>
  </si>
  <si>
    <t>6.18.29 C</t>
  </si>
  <si>
    <t>6.18.30 A</t>
  </si>
  <si>
    <t>6.18.31 C</t>
  </si>
  <si>
    <t>6.18.32 C</t>
  </si>
  <si>
    <t>6.18.33 C</t>
  </si>
  <si>
    <t>6.18.34 A</t>
  </si>
  <si>
    <t>6.18.35 C</t>
  </si>
  <si>
    <t>6.18.36 C</t>
  </si>
  <si>
    <t>6.18.37 C</t>
  </si>
  <si>
    <t>6.18.38 C</t>
  </si>
  <si>
    <t>6.18.39 C</t>
  </si>
  <si>
    <t>6.18.40 C</t>
  </si>
  <si>
    <t>6.18.41 C</t>
  </si>
  <si>
    <t>6.18.42 A</t>
  </si>
  <si>
    <t>6.18.43 A</t>
  </si>
  <si>
    <t>6.18.44 A</t>
  </si>
  <si>
    <t>6.18.45 A</t>
  </si>
  <si>
    <t>6.18.46 A</t>
  </si>
  <si>
    <t>6.18.47 C</t>
  </si>
  <si>
    <t>6.18.48 C</t>
  </si>
  <si>
    <t>6.18.49 C</t>
  </si>
  <si>
    <t>6.18.50 C</t>
  </si>
  <si>
    <t>6.18.51 A</t>
  </si>
  <si>
    <t>6.18.52 C</t>
  </si>
  <si>
    <t>6.18.53 A</t>
  </si>
  <si>
    <t>6.18.54 A</t>
  </si>
  <si>
    <t>6.18.55 C</t>
  </si>
  <si>
    <t>6.18.56 C</t>
  </si>
  <si>
    <t>6.18.57 C</t>
  </si>
  <si>
    <t>6.18.58 C</t>
  </si>
  <si>
    <t>6.18.59 C</t>
  </si>
  <si>
    <t>6.18.60 C</t>
  </si>
  <si>
    <t>6.18.61 C</t>
  </si>
  <si>
    <t>6.18.62 C</t>
  </si>
  <si>
    <t>6.18.63 C</t>
  </si>
  <si>
    <t>1.1 A</t>
  </si>
  <si>
    <t>1.2 A</t>
  </si>
  <si>
    <t>1.3 A</t>
  </si>
  <si>
    <t>1.4 A</t>
  </si>
  <si>
    <t>1.5 A</t>
  </si>
  <si>
    <t>1.6 A</t>
  </si>
  <si>
    <t>2.1 A</t>
  </si>
  <si>
    <t>2.2 A</t>
  </si>
  <si>
    <t>2.3 A</t>
  </si>
  <si>
    <t>2.4 A</t>
  </si>
  <si>
    <t>2.5 A</t>
  </si>
  <si>
    <t>2.6 A</t>
  </si>
  <si>
    <t>2.7 A</t>
  </si>
  <si>
    <t>2.8 A</t>
  </si>
  <si>
    <t>2.9 A</t>
  </si>
  <si>
    <t>2.10 A</t>
  </si>
  <si>
    <t>3.1 A</t>
  </si>
  <si>
    <t>3.2 A</t>
  </si>
  <si>
    <t>3.3 A</t>
  </si>
  <si>
    <t>3.4 A</t>
  </si>
  <si>
    <t>3.5 A</t>
  </si>
  <si>
    <t>3.6 A</t>
  </si>
  <si>
    <t>4.1.1 A</t>
  </si>
  <si>
    <t>4.1.2 A</t>
  </si>
  <si>
    <t>4.1.3 A</t>
  </si>
  <si>
    <t>4.2.1 A</t>
  </si>
  <si>
    <t>4.2.2 A</t>
  </si>
  <si>
    <t>4.2.4 A</t>
  </si>
  <si>
    <t>5.1.1 A</t>
  </si>
  <si>
    <t>5.1.3 A</t>
  </si>
  <si>
    <t>5.1.5 A</t>
  </si>
  <si>
    <t>5.1.6 A</t>
  </si>
  <si>
    <t>5.2.1 A</t>
  </si>
  <si>
    <t>5.2.3 A</t>
  </si>
  <si>
    <t>5.2.4 A</t>
  </si>
  <si>
    <t>5.2.5 A</t>
  </si>
  <si>
    <t>5.3.1 A</t>
  </si>
  <si>
    <t>5.3.2 A</t>
  </si>
  <si>
    <t>5.4.1 A</t>
  </si>
  <si>
    <t>5.4.2 A</t>
  </si>
  <si>
    <t>5.4.3 A</t>
  </si>
  <si>
    <t>5.4.4 A</t>
  </si>
  <si>
    <t>5.4.5 A</t>
  </si>
  <si>
    <t>6.1.1 A</t>
  </si>
  <si>
    <t>6.1.2 A</t>
  </si>
  <si>
    <t>6.1.3 A</t>
  </si>
  <si>
    <t>6.1.7 A</t>
  </si>
  <si>
    <t>6.1.8 A</t>
  </si>
  <si>
    <t>6.1.9 A</t>
  </si>
  <si>
    <t>6.1.10 A</t>
  </si>
  <si>
    <t>7.1.1 A</t>
  </si>
  <si>
    <t>7.1.2 A</t>
  </si>
  <si>
    <t>7.1.3 A</t>
  </si>
  <si>
    <t>8.1.1 A</t>
  </si>
  <si>
    <t>8.1.2 A</t>
  </si>
  <si>
    <t>8.1.3 A</t>
  </si>
  <si>
    <t>8.1.4 A</t>
  </si>
  <si>
    <t>9.1.1 A</t>
  </si>
  <si>
    <t>9.1.2 A</t>
  </si>
  <si>
    <t>9.1.3 A</t>
  </si>
  <si>
    <t>9.1.4 A</t>
  </si>
  <si>
    <t>10.1.1 A</t>
  </si>
  <si>
    <t>10.1.2 A</t>
  </si>
  <si>
    <t>10.1.3 A</t>
  </si>
  <si>
    <t>10.1.4 A</t>
  </si>
  <si>
    <t>6.20.1 C</t>
  </si>
  <si>
    <t>6.20.2 C</t>
  </si>
  <si>
    <t>6.20.3 C</t>
  </si>
  <si>
    <t>6.20.4 C</t>
  </si>
  <si>
    <t>6.20.5 C</t>
  </si>
  <si>
    <t>6.20.6 C</t>
  </si>
  <si>
    <t>6.20.7 C</t>
  </si>
  <si>
    <t>6.20.8 C</t>
  </si>
  <si>
    <t>6.20.9 C</t>
  </si>
  <si>
    <t>6.20.10 C</t>
  </si>
  <si>
    <t>6.20.11 C</t>
  </si>
  <si>
    <t>6.20.12 C</t>
  </si>
  <si>
    <t>6.20.13 C</t>
  </si>
  <si>
    <t>6.20.14 C</t>
  </si>
  <si>
    <t>6.20.15 C</t>
  </si>
  <si>
    <t>6.20.16 C</t>
  </si>
  <si>
    <t>6.20.17 C</t>
  </si>
  <si>
    <t>6.20.18 C</t>
  </si>
  <si>
    <t>6.20.19 C</t>
  </si>
  <si>
    <t>6.20.21 C</t>
  </si>
  <si>
    <t>6.20.20 A</t>
  </si>
  <si>
    <t>6.20.22 C</t>
  </si>
  <si>
    <t>6.20.23 C</t>
  </si>
  <si>
    <t>6.20.24 C</t>
  </si>
  <si>
    <t>6.20.25 C</t>
  </si>
  <si>
    <t>6.20.26 A</t>
  </si>
  <si>
    <t>6.20.27 C</t>
  </si>
  <si>
    <t>6.20.28 C</t>
  </si>
  <si>
    <t>6.20.29 C</t>
  </si>
  <si>
    <t>6.20.30 C</t>
  </si>
  <si>
    <t>6.20.31 C</t>
  </si>
  <si>
    <t>6.20.32 C</t>
  </si>
  <si>
    <t>6.20.33 C</t>
  </si>
  <si>
    <t>6.20.34 C</t>
  </si>
  <si>
    <t>6.20.35 C</t>
  </si>
  <si>
    <t>6.20.36 A</t>
  </si>
  <si>
    <t>6.20.37 C</t>
  </si>
  <si>
    <t>6.20.38 A</t>
  </si>
  <si>
    <t>6.20.39 A</t>
  </si>
  <si>
    <t>6.20.40 A</t>
  </si>
  <si>
    <t>6.20.41 C</t>
  </si>
  <si>
    <t>6.20.42 C</t>
  </si>
  <si>
    <t>6.20.43 A</t>
  </si>
  <si>
    <t>6.20.44 C</t>
  </si>
  <si>
    <t>6.20.45 C</t>
  </si>
  <si>
    <t>6.20.46 C</t>
  </si>
  <si>
    <t>6.20.47 C</t>
  </si>
  <si>
    <t>6.20.48 C</t>
  </si>
  <si>
    <t>6.20.49 C</t>
  </si>
  <si>
    <t>6.20.50 C</t>
  </si>
  <si>
    <t>6.20.51 C</t>
  </si>
  <si>
    <t>6.20.52 C</t>
  </si>
  <si>
    <t>6.20.53 C</t>
  </si>
  <si>
    <t>6.20.54 A</t>
  </si>
  <si>
    <t>6.20.55 C</t>
  </si>
  <si>
    <t>6.20.56 A</t>
  </si>
  <si>
    <t>6.20.57 C</t>
  </si>
  <si>
    <t>6.20.58 A</t>
  </si>
  <si>
    <t>6.20.59 C</t>
  </si>
  <si>
    <t>6.20.60 C</t>
  </si>
  <si>
    <t>6.20.61 C</t>
  </si>
  <si>
    <t>6.20.62 A</t>
  </si>
  <si>
    <t>6.20.63 A</t>
  </si>
  <si>
    <t>6.20.64 C</t>
  </si>
  <si>
    <t>6.20.65 C</t>
  </si>
  <si>
    <t>6.20.66 C</t>
  </si>
  <si>
    <t>6.20.67 C</t>
  </si>
  <si>
    <t>6.20.68 C</t>
  </si>
  <si>
    <t>6.20.69 A</t>
  </si>
  <si>
    <t>6.20.70 C</t>
  </si>
  <si>
    <t>6.20.71 C</t>
  </si>
  <si>
    <t>6.20.72 C</t>
  </si>
  <si>
    <t>6.20.73 A</t>
  </si>
  <si>
    <t>6.20.74 C</t>
  </si>
  <si>
    <t>6.20.75 A</t>
  </si>
  <si>
    <t>6.20.76 A</t>
  </si>
  <si>
    <t>6.20.77 C</t>
  </si>
  <si>
    <t>6.20.78 C</t>
  </si>
  <si>
    <t>6.20.79 C</t>
  </si>
  <si>
    <t>6.20.80 C</t>
  </si>
  <si>
    <t>6.20.81 C</t>
  </si>
  <si>
    <t>6.20.82 C</t>
  </si>
  <si>
    <t>6.20.83 C</t>
  </si>
  <si>
    <t>6.20.84 C</t>
  </si>
  <si>
    <t>6.20.85 C</t>
  </si>
  <si>
    <t>6.20.86 C</t>
  </si>
  <si>
    <t>6.20.87 C</t>
  </si>
  <si>
    <t>6.20.88 C</t>
  </si>
  <si>
    <t>6.20.89 C</t>
  </si>
  <si>
    <t>6.20.90 C</t>
  </si>
  <si>
    <t>6.20.91 C</t>
  </si>
  <si>
    <t>6.20.92 C</t>
  </si>
  <si>
    <t>6.20.93 C</t>
  </si>
  <si>
    <t>6.20.94 C</t>
  </si>
  <si>
    <t>6.20.95 C</t>
  </si>
  <si>
    <t>6.20.96 C</t>
  </si>
  <si>
    <t>6.20.97 C</t>
  </si>
  <si>
    <t>6.20.98 C</t>
  </si>
  <si>
    <t>6.20.99 C</t>
  </si>
  <si>
    <t>6.20.100 C</t>
  </si>
  <si>
    <t>6.20.101 C</t>
  </si>
  <si>
    <t>6.20.102 C</t>
  </si>
  <si>
    <t>6.20.103 C</t>
  </si>
  <si>
    <t>6.20.104 C</t>
  </si>
  <si>
    <t>6.20.105 C</t>
  </si>
  <si>
    <t>6.20.106 C</t>
  </si>
  <si>
    <t>6.20.107 C</t>
  </si>
  <si>
    <t>6.20.108 C</t>
  </si>
  <si>
    <t>6.20.109 C</t>
  </si>
  <si>
    <t>6.20.110 A</t>
  </si>
  <si>
    <t>6.20.111 C</t>
  </si>
  <si>
    <t>6.20.112 C</t>
  </si>
  <si>
    <t>6.20.113 C</t>
  </si>
  <si>
    <t>6.20.114 A</t>
  </si>
  <si>
    <t>6.20.115 C</t>
  </si>
  <si>
    <t>6.20.116 C</t>
  </si>
  <si>
    <t>6.20.117 C</t>
  </si>
  <si>
    <t>6.20.118 C</t>
  </si>
  <si>
    <t>6.20.119 C</t>
  </si>
  <si>
    <t>6.20.120 C</t>
  </si>
  <si>
    <t>6.20.121 C</t>
  </si>
  <si>
    <t>6.20.122 A</t>
  </si>
  <si>
    <t>6.20.123 C</t>
  </si>
  <si>
    <t>6.20.124 C</t>
  </si>
  <si>
    <t>6.20.125 C</t>
  </si>
  <si>
    <t>6.20.126 A</t>
  </si>
  <si>
    <t>6.20.127 A</t>
  </si>
  <si>
    <t>6.20.128 A</t>
  </si>
  <si>
    <t>6.20.129 C</t>
  </si>
  <si>
    <t>6.20.130 C</t>
  </si>
  <si>
    <t>6.20.131 C</t>
  </si>
  <si>
    <t>6.20.132 C</t>
  </si>
  <si>
    <t>6.20.133 C</t>
  </si>
  <si>
    <t>6.21.1 C</t>
  </si>
  <si>
    <t>6.21.2 C</t>
  </si>
  <si>
    <t>6.21.3 A</t>
  </si>
  <si>
    <t>6.21.4 C</t>
  </si>
  <si>
    <t>6.21.5 C</t>
  </si>
  <si>
    <t>6.21.6 A</t>
  </si>
  <si>
    <t>6.21.7 C</t>
  </si>
  <si>
    <t>6.21.8 C</t>
  </si>
  <si>
    <t>6.21.9 C</t>
  </si>
  <si>
    <t>6.21.10 C</t>
  </si>
  <si>
    <t>6.21.11 C</t>
  </si>
  <si>
    <t>6.21.12 C</t>
  </si>
  <si>
    <t>6.21.13 C</t>
  </si>
  <si>
    <t>6.21.14 C</t>
  </si>
  <si>
    <t>7.1.1 C</t>
  </si>
  <si>
    <t>7.1.2 C</t>
  </si>
  <si>
    <t>7.1.3 C</t>
  </si>
  <si>
    <t>7.1.4 C</t>
  </si>
  <si>
    <t>7.1.5 C</t>
  </si>
  <si>
    <t>7.1.6 A</t>
  </si>
  <si>
    <t>7.1.7 C</t>
  </si>
  <si>
    <t>7.1.8 C</t>
  </si>
  <si>
    <t>7.1.9 A</t>
  </si>
  <si>
    <t>7.1.10 C</t>
  </si>
  <si>
    <t>7.1.11 A</t>
  </si>
  <si>
    <t>7.1.12 C</t>
  </si>
  <si>
    <t>7.1.13 C</t>
  </si>
  <si>
    <t>7.1.14 C</t>
  </si>
  <si>
    <t>7.1.15 A</t>
  </si>
  <si>
    <t>7.1.16 A</t>
  </si>
  <si>
    <t>7.1.17 C</t>
  </si>
  <si>
    <t>7.1.18 C</t>
  </si>
  <si>
    <t>7.1.19 C</t>
  </si>
  <si>
    <t>7.1.20 C</t>
  </si>
  <si>
    <t>7.1.21 C</t>
  </si>
  <si>
    <t>7.1.22 C</t>
  </si>
  <si>
    <t>7.1.23 A</t>
  </si>
  <si>
    <t>7.1.24 A</t>
  </si>
  <si>
    <t>7.1.25 C</t>
  </si>
  <si>
    <t>7.1.26 A</t>
  </si>
  <si>
    <t>7.1.27 C</t>
  </si>
  <si>
    <t>7.1.28 C</t>
  </si>
  <si>
    <t>7.1.29 C</t>
  </si>
  <si>
    <t>7.1.30 C</t>
  </si>
  <si>
    <t>7.1.31 C</t>
  </si>
  <si>
    <t>7.1.32 C</t>
  </si>
  <si>
    <t>7.1.33 C</t>
  </si>
  <si>
    <t>7.1.34 C</t>
  </si>
  <si>
    <t>7.1.35 A</t>
  </si>
  <si>
    <t>7.1.36 C</t>
  </si>
  <si>
    <t>7.1.37 C</t>
  </si>
  <si>
    <t>7.1.38 C</t>
  </si>
  <si>
    <t>7.1.39 C</t>
  </si>
  <si>
    <t>7.2.1 C</t>
  </si>
  <si>
    <t>7.2.2 C</t>
  </si>
  <si>
    <t>7.2.3 A</t>
  </si>
  <si>
    <t>7.2.4 A</t>
  </si>
  <si>
    <t>7.2.5 A</t>
  </si>
  <si>
    <t>7.2.6 C</t>
  </si>
  <si>
    <t>7.2.7 A</t>
  </si>
  <si>
    <t>7.2.8 A</t>
  </si>
  <si>
    <t>7.2.9 C</t>
  </si>
  <si>
    <t>7.2.10 A</t>
  </si>
  <si>
    <t>7.2.11 A</t>
  </si>
  <si>
    <t>7.2.12 A</t>
  </si>
  <si>
    <t>7.2.13 C</t>
  </si>
  <si>
    <t>7.2.14 C</t>
  </si>
  <si>
    <t>7.2.15 C</t>
  </si>
  <si>
    <t>7.2.16 C</t>
  </si>
  <si>
    <t>7.2.17 C</t>
  </si>
  <si>
    <t>7.2.18 C</t>
  </si>
  <si>
    <t>7.2.19 C</t>
  </si>
  <si>
    <t>7.2.20 A</t>
  </si>
  <si>
    <t>7.2.21 C</t>
  </si>
  <si>
    <t>7.2.22 C</t>
  </si>
  <si>
    <t>7.2.23 C</t>
  </si>
  <si>
    <t>7.2.24 A</t>
  </si>
  <si>
    <t>7.2.25 C</t>
  </si>
  <si>
    <t>7.2.26 C</t>
  </si>
  <si>
    <t>7.2.27 C</t>
  </si>
  <si>
    <t>7.2.28 C</t>
  </si>
  <si>
    <t>7.2.29 C</t>
  </si>
  <si>
    <t>7.2.30 A</t>
  </si>
  <si>
    <t>7.2.31 A</t>
  </si>
  <si>
    <t>7.2.32 A</t>
  </si>
  <si>
    <t>7.2.33 A</t>
  </si>
  <si>
    <t>7.2.34 A</t>
  </si>
  <si>
    <t>7.2.35 C</t>
  </si>
  <si>
    <t>7.2.36 C</t>
  </si>
  <si>
    <t>7.2.37 C</t>
  </si>
  <si>
    <t>7.2.38 A</t>
  </si>
  <si>
    <t>7.2.39 C</t>
  </si>
  <si>
    <t>7.2.40 C</t>
  </si>
  <si>
    <t>7.2.41 C</t>
  </si>
  <si>
    <t>7.2.42 A</t>
  </si>
  <si>
    <t>7.2.43 A</t>
  </si>
  <si>
    <t>7.2.44 A</t>
  </si>
  <si>
    <t>7.2.45 C</t>
  </si>
  <si>
    <t>7.2.46 C</t>
  </si>
  <si>
    <t>7.2.47 C</t>
  </si>
  <si>
    <t>7.3.1 C</t>
  </si>
  <si>
    <t>7.3.2 C</t>
  </si>
  <si>
    <t>7.3.3 C</t>
  </si>
  <si>
    <t>7.3.4 C</t>
  </si>
  <si>
    <t>7.3.5 C</t>
  </si>
  <si>
    <t>7.3.6 C</t>
  </si>
  <si>
    <t>7.3.7 C</t>
  </si>
  <si>
    <t>7.3.8 C</t>
  </si>
  <si>
    <t>7.3.9 C</t>
  </si>
  <si>
    <t>7.3.10 C</t>
  </si>
  <si>
    <t>7.3.11 C</t>
  </si>
  <si>
    <t>7.3.12 C</t>
  </si>
  <si>
    <t>7.3.13 C</t>
  </si>
  <si>
    <t>7.3.14 C</t>
  </si>
  <si>
    <t>7.3.15 A</t>
  </si>
  <si>
    <t>7.3.16 C</t>
  </si>
  <si>
    <t>7.3.17 C</t>
  </si>
  <si>
    <t>7.3.18 A</t>
  </si>
  <si>
    <t>7.3.19 A</t>
  </si>
  <si>
    <t>7.3.20 C</t>
  </si>
  <si>
    <t>7.3.21 A</t>
  </si>
  <si>
    <t>7.3.22 A</t>
  </si>
  <si>
    <t>7.3.23 C</t>
  </si>
  <si>
    <t>7.3.24 C</t>
  </si>
  <si>
    <t>7.3.25 C</t>
  </si>
  <si>
    <t>7.3.26 A</t>
  </si>
  <si>
    <t>7.3.27 C</t>
  </si>
  <si>
    <t>7.4.1  C</t>
  </si>
  <si>
    <t>7.4.2 C</t>
  </si>
  <si>
    <t>7.4.3 C</t>
  </si>
  <si>
    <t>7.4.4 C</t>
  </si>
  <si>
    <t>7.4.5 C</t>
  </si>
  <si>
    <t>7.4.6 C</t>
  </si>
  <si>
    <t>7.4.7 C</t>
  </si>
  <si>
    <t>7.4.8 C</t>
  </si>
  <si>
    <t>7.4.9 C</t>
  </si>
  <si>
    <t>7.4.10 C</t>
  </si>
  <si>
    <t>7.4.11 C</t>
  </si>
  <si>
    <t>7.4.12 C</t>
  </si>
  <si>
    <t>7.4.13 C</t>
  </si>
  <si>
    <t>7.4.14 C</t>
  </si>
  <si>
    <t>7.4.15 C</t>
  </si>
  <si>
    <t>7.4.16 C</t>
  </si>
  <si>
    <t>7.4.17 C</t>
  </si>
  <si>
    <t>7.4.18 C</t>
  </si>
  <si>
    <t>7.4.19 C</t>
  </si>
  <si>
    <t>7.4.20 C</t>
  </si>
  <si>
    <t>7.4.21 C</t>
  </si>
  <si>
    <t>7.4.22 C</t>
  </si>
  <si>
    <t>7.4.23 C</t>
  </si>
  <si>
    <t>7.4.24 A</t>
  </si>
  <si>
    <t>7.4.25 C</t>
  </si>
  <si>
    <t>7.4.26 C</t>
  </si>
  <si>
    <t>7.4.27 C</t>
  </si>
  <si>
    <t>7.4.28 C</t>
  </si>
  <si>
    <t>7.4.29 C</t>
  </si>
  <si>
    <t>7.4.30 C</t>
  </si>
  <si>
    <t>7.4.1 C</t>
  </si>
  <si>
    <t>7.5.2 A</t>
  </si>
  <si>
    <t>7.5.3 A</t>
  </si>
  <si>
    <t>7.5.13 A</t>
  </si>
  <si>
    <t>7.5.14 A</t>
  </si>
  <si>
    <t>7.5.19 A</t>
  </si>
  <si>
    <t>7.5.20 A</t>
  </si>
  <si>
    <t>Certifikacijski kriteriji (8 poena)</t>
  </si>
  <si>
    <t>Ukupno 8 kriterija za ocjenu (8 poena)</t>
  </si>
  <si>
    <t>1.6.1 C</t>
  </si>
  <si>
    <t>1.6.2 A</t>
  </si>
  <si>
    <t>1.6.3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</si>
</sst>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</font>
    <font>
      <sz val="8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color indexed="8"/>
      <name val="Calibri"/>
      <family val="2"/>
    </font>
    <font>
      <i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u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0" fontId="15" fillId="4" borderId="1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0" fontId="17" fillId="0" borderId="11" xfId="0" applyFont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/>
    </xf>
    <xf numFmtId="9" fontId="16" fillId="5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9" fontId="16" fillId="0" borderId="0" xfId="0" applyNumberFormat="1" applyFont="1" applyAlignment="1">
      <alignment horizontal="center" vertical="center"/>
    </xf>
    <xf numFmtId="0" fontId="23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17" fillId="0" borderId="2" xfId="0" applyFont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center"/>
      <protection locked="0"/>
    </xf>
    <xf numFmtId="49" fontId="16" fillId="0" borderId="4" xfId="0" applyNumberFormat="1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left" vertical="center" wrapText="1"/>
      <protection locked="0"/>
    </xf>
    <xf numFmtId="0" fontId="17" fillId="2" borderId="5" xfId="0" applyFont="1" applyFill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wrapText="1"/>
      <protection locked="0"/>
    </xf>
    <xf numFmtId="0" fontId="16" fillId="3" borderId="1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left" vertical="center" wrapText="1"/>
      <protection locked="0"/>
    </xf>
    <xf numFmtId="49" fontId="16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top"/>
      <protection locked="0"/>
    </xf>
    <xf numFmtId="0" fontId="17" fillId="0" borderId="6" xfId="0" applyFont="1" applyBorder="1" applyAlignment="1" applyProtection="1">
      <alignment horizontal="left" vertical="top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0" fontId="25" fillId="0" borderId="7" xfId="0" applyFont="1" applyBorder="1" applyAlignment="1" applyProtection="1">
      <alignment horizontal="center" vertical="center"/>
      <protection locked="0"/>
    </xf>
    <xf numFmtId="0" fontId="25" fillId="4" borderId="7" xfId="0" applyFont="1" applyFill="1" applyBorder="1" applyAlignment="1" applyProtection="1">
      <alignment horizontal="center" vertical="center"/>
      <protection locked="0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6" fillId="3" borderId="5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4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6" fillId="5" borderId="1" xfId="0" applyFont="1" applyFill="1" applyBorder="1" applyAlignment="1">
      <alignment horizontal="right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6" fillId="5" borderId="3" xfId="0" applyFont="1" applyFill="1" applyBorder="1" applyAlignment="1">
      <alignment horizontal="right" vertical="center"/>
    </xf>
    <xf numFmtId="0" fontId="16" fillId="5" borderId="12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right" vertical="center"/>
    </xf>
    <xf numFmtId="0" fontId="17" fillId="0" borderId="1" xfId="0" applyFont="1" applyBorder="1" applyAlignment="1">
      <alignment horizontal="left" vertical="center" wrapText="1"/>
    </xf>
    <xf numFmtId="9" fontId="20" fillId="0" borderId="1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9" fontId="20" fillId="4" borderId="13" xfId="0" applyNumberFormat="1" applyFont="1" applyFill="1" applyBorder="1" applyAlignment="1">
      <alignment horizontal="center" vertical="center"/>
    </xf>
    <xf numFmtId="9" fontId="20" fillId="4" borderId="6" xfId="0" applyNumberFormat="1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9" fontId="20" fillId="0" borderId="13" xfId="0" applyNumberFormat="1" applyFont="1" applyBorder="1" applyAlignment="1">
      <alignment horizontal="center" vertical="center"/>
    </xf>
    <xf numFmtId="9" fontId="20" fillId="0" borderId="6" xfId="0" applyNumberFormat="1" applyFont="1" applyBorder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25" fillId="0" borderId="14" xfId="0" applyFont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0" fontId="16" fillId="4" borderId="12" xfId="0" applyFont="1" applyFill="1" applyBorder="1" applyAlignment="1" applyProtection="1">
      <alignment horizontal="center" vertical="center"/>
      <protection locked="0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/>
      <protection locked="0"/>
    </xf>
    <xf numFmtId="0" fontId="25" fillId="0" borderId="17" xfId="0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49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16" fillId="2" borderId="3" xfId="0" applyFont="1" applyFill="1" applyBorder="1" applyAlignment="1" applyProtection="1">
      <alignment horizontal="center" vertical="center"/>
      <protection locked="0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center" vertical="center"/>
    </xf>
    <xf numFmtId="0" fontId="16" fillId="4" borderId="1" xfId="0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Protection="1"/>
    <xf numFmtId="0" fontId="15" fillId="0" borderId="1" xfId="0" applyFont="1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wrapText="1"/>
    </xf>
    <xf numFmtId="0" fontId="0" fillId="4" borderId="1" xfId="0" applyFill="1" applyBorder="1" applyAlignment="1" applyProtection="1">
      <alignment horizontal="center" vertical="center"/>
    </xf>
    <xf numFmtId="0" fontId="27" fillId="4" borderId="1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wrapText="1"/>
    </xf>
    <xf numFmtId="0" fontId="15" fillId="0" borderId="0" xfId="0" applyFont="1" applyAlignment="1" applyProtection="1">
      <alignment vertical="center" wrapText="1"/>
      <protection locked="0"/>
    </xf>
    <xf numFmtId="0" fontId="20" fillId="0" borderId="3" xfId="0" applyFont="1" applyBorder="1" applyAlignment="1" applyProtection="1">
      <alignment horizontal="left" vertical="center" wrapText="1"/>
      <protection locked="0"/>
    </xf>
    <xf numFmtId="0" fontId="20" fillId="0" borderId="12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6" fillId="3" borderId="8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left" vertical="center" wrapText="1"/>
      <protection locked="0"/>
    </xf>
    <xf numFmtId="49" fontId="20" fillId="0" borderId="1" xfId="0" applyNumberFormat="1" applyFont="1" applyBorder="1" applyAlignment="1" applyProtection="1">
      <alignment horizontal="left" vertical="center"/>
      <protection locked="0"/>
    </xf>
    <xf numFmtId="49" fontId="20" fillId="0" borderId="5" xfId="0" applyNumberFormat="1" applyFont="1" applyBorder="1" applyAlignment="1" applyProtection="1">
      <alignment horizontal="left" vertical="center"/>
      <protection locked="0"/>
    </xf>
    <xf numFmtId="49" fontId="16" fillId="0" borderId="5" xfId="0" applyNumberFormat="1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11" xfId="0" applyFont="1" applyBorder="1" applyAlignment="1" applyProtection="1">
      <alignment horizontal="left" vertical="center"/>
      <protection locked="0"/>
    </xf>
    <xf numFmtId="49" fontId="20" fillId="0" borderId="4" xfId="0" applyNumberFormat="1" applyFont="1" applyBorder="1" applyAlignment="1" applyProtection="1">
      <alignment horizontal="left" vertical="center"/>
      <protection locked="0"/>
    </xf>
    <xf numFmtId="49" fontId="20" fillId="0" borderId="0" xfId="0" applyNumberFormat="1" applyFont="1" applyAlignment="1" applyProtection="1">
      <alignment horizontal="left" vertical="center"/>
      <protection locked="0"/>
    </xf>
    <xf numFmtId="49" fontId="20" fillId="0" borderId="14" xfId="0" applyNumberFormat="1" applyFont="1" applyBorder="1" applyAlignment="1" applyProtection="1">
      <alignment horizontal="left" vertical="center"/>
      <protection locked="0"/>
    </xf>
    <xf numFmtId="49" fontId="20" fillId="0" borderId="6" xfId="0" applyNumberFormat="1" applyFont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left" vertical="center"/>
      <protection locked="0"/>
    </xf>
    <xf numFmtId="0" fontId="20" fillId="0" borderId="6" xfId="0" applyFont="1" applyBorder="1" applyAlignment="1" applyProtection="1">
      <alignment horizontal="left" vertical="center"/>
      <protection locked="0"/>
    </xf>
    <xf numFmtId="49" fontId="16" fillId="0" borderId="9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justify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/>
    </xf>
    <xf numFmtId="0" fontId="17" fillId="2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Samoocjene%202025/Poliklinike_A_Samoocjene/Poliklinike_AC_Samoocjena_09_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ći podaci"/>
      <sheetName val="1 Standard"/>
      <sheetName val="2 Standard"/>
      <sheetName val="3 Standard"/>
      <sheetName val="4 Standard"/>
      <sheetName val="5 Standard"/>
      <sheetName val="6 Standard"/>
      <sheetName val="7 Standard"/>
      <sheetName val="8 Standard"/>
      <sheetName val="9 Standard"/>
      <sheetName val="10 Standard"/>
      <sheetName val="11 Standard"/>
      <sheetName val="12 Standard"/>
      <sheetName val="13 Standard"/>
      <sheetName val="14 Standard"/>
      <sheetName val="15 Standard"/>
      <sheetName val="16 Standard"/>
      <sheetName val="17 Standard"/>
      <sheetName val="18 Standard"/>
      <sheetName val="19 Standard"/>
      <sheetName val="20 Standard"/>
      <sheetName val="21 Standard"/>
      <sheetName val="22 Standard"/>
      <sheetName val="23 Standard"/>
      <sheetName val="24 Standard"/>
      <sheetName val="25 Standard"/>
      <sheetName val="26 Standard"/>
      <sheetName val="27 Standard"/>
      <sheetName val="28 Standard"/>
      <sheetName val="29 Standard"/>
      <sheetName val="30 Standard"/>
      <sheetName val="31 Standard"/>
      <sheetName val="32 Standard"/>
      <sheetName val="33 Standard"/>
      <sheetName val="34 Standard"/>
      <sheetName val="35 Standard"/>
      <sheetName val="36 Standard"/>
      <sheetName val="37 Standard"/>
      <sheetName val="38 Standard"/>
      <sheetName val="39 Standard"/>
      <sheetName val="40 Standard"/>
      <sheetName val="41 Standard"/>
      <sheetName val="42 Standard"/>
      <sheetName val="43 Standard"/>
      <sheetName val="44 Standard"/>
      <sheetName val="45 Standard"/>
      <sheetName val="46 Standard"/>
      <sheetName val="47 Standard"/>
      <sheetName val="48 Standard"/>
    </sheetNames>
    <sheetDataSet>
      <sheetData sheetId="0"/>
      <sheetData sheetId="1">
        <row r="27">
          <cell r="J27">
            <v>0</v>
          </cell>
          <cell r="K27">
            <v>0</v>
          </cell>
          <cell r="L27">
            <v>0</v>
          </cell>
        </row>
      </sheetData>
      <sheetData sheetId="2">
        <row r="35">
          <cell r="J35">
            <v>0</v>
          </cell>
          <cell r="K35">
            <v>0</v>
          </cell>
          <cell r="L35">
            <v>0</v>
          </cell>
        </row>
      </sheetData>
      <sheetData sheetId="3">
        <row r="99">
          <cell r="J99">
            <v>0</v>
          </cell>
          <cell r="K99">
            <v>0</v>
          </cell>
          <cell r="L99">
            <v>0</v>
          </cell>
        </row>
      </sheetData>
      <sheetData sheetId="4">
        <row r="42">
          <cell r="J42">
            <v>0</v>
          </cell>
          <cell r="K42">
            <v>0</v>
          </cell>
          <cell r="L42">
            <v>0</v>
          </cell>
        </row>
      </sheetData>
      <sheetData sheetId="5">
        <row r="28">
          <cell r="J28">
            <v>0</v>
          </cell>
          <cell r="K28">
            <v>0</v>
          </cell>
          <cell r="L28">
            <v>0</v>
          </cell>
        </row>
      </sheetData>
      <sheetData sheetId="6">
        <row r="21">
          <cell r="J21">
            <v>0</v>
          </cell>
          <cell r="K21">
            <v>0</v>
          </cell>
          <cell r="L21">
            <v>0</v>
          </cell>
        </row>
      </sheetData>
      <sheetData sheetId="7">
        <row r="52">
          <cell r="J52">
            <v>0</v>
          </cell>
          <cell r="K52">
            <v>0</v>
          </cell>
          <cell r="L52">
            <v>0</v>
          </cell>
        </row>
      </sheetData>
      <sheetData sheetId="8">
        <row r="29">
          <cell r="J29">
            <v>0</v>
          </cell>
          <cell r="K29">
            <v>0</v>
          </cell>
          <cell r="L29">
            <v>0</v>
          </cell>
        </row>
      </sheetData>
      <sheetData sheetId="9">
        <row r="49">
          <cell r="J49">
            <v>0</v>
          </cell>
          <cell r="K49">
            <v>0</v>
          </cell>
          <cell r="L49">
            <v>0</v>
          </cell>
        </row>
      </sheetData>
      <sheetData sheetId="10">
        <row r="29">
          <cell r="J29">
            <v>0</v>
          </cell>
          <cell r="K29">
            <v>0</v>
          </cell>
          <cell r="L29">
            <v>0</v>
          </cell>
        </row>
      </sheetData>
      <sheetData sheetId="11">
        <row r="28">
          <cell r="J28">
            <v>0</v>
          </cell>
          <cell r="K28">
            <v>0</v>
          </cell>
          <cell r="L28">
            <v>0</v>
          </cell>
        </row>
      </sheetData>
      <sheetData sheetId="12">
        <row r="63">
          <cell r="J63">
            <v>0</v>
          </cell>
          <cell r="K63">
            <v>0</v>
          </cell>
          <cell r="L63">
            <v>0</v>
          </cell>
        </row>
      </sheetData>
      <sheetData sheetId="13">
        <row r="33">
          <cell r="J33">
            <v>0</v>
          </cell>
          <cell r="K33">
            <v>0</v>
          </cell>
          <cell r="L33">
            <v>0</v>
          </cell>
        </row>
      </sheetData>
      <sheetData sheetId="14">
        <row r="27">
          <cell r="J27">
            <v>0</v>
          </cell>
          <cell r="K27">
            <v>0</v>
          </cell>
          <cell r="L27">
            <v>0</v>
          </cell>
        </row>
      </sheetData>
      <sheetData sheetId="15">
        <row r="28">
          <cell r="J28">
            <v>0</v>
          </cell>
          <cell r="K28">
            <v>0</v>
          </cell>
          <cell r="L28">
            <v>0</v>
          </cell>
        </row>
      </sheetData>
      <sheetData sheetId="16">
        <row r="31">
          <cell r="J31">
            <v>0</v>
          </cell>
          <cell r="K31">
            <v>0</v>
          </cell>
          <cell r="L31">
            <v>0</v>
          </cell>
        </row>
      </sheetData>
      <sheetData sheetId="17">
        <row r="29">
          <cell r="J29">
            <v>0</v>
          </cell>
          <cell r="K29">
            <v>0</v>
          </cell>
          <cell r="L29">
            <v>0</v>
          </cell>
        </row>
      </sheetData>
      <sheetData sheetId="18">
        <row r="37">
          <cell r="J37">
            <v>0</v>
          </cell>
          <cell r="K37">
            <v>0</v>
          </cell>
          <cell r="L37">
            <v>0</v>
          </cell>
        </row>
      </sheetData>
      <sheetData sheetId="19">
        <row r="38">
          <cell r="J38">
            <v>0</v>
          </cell>
          <cell r="K38">
            <v>0</v>
          </cell>
          <cell r="L38">
            <v>0</v>
          </cell>
        </row>
      </sheetData>
      <sheetData sheetId="20">
        <row r="40">
          <cell r="J40">
            <v>0</v>
          </cell>
          <cell r="K40">
            <v>0</v>
          </cell>
          <cell r="L40">
            <v>0</v>
          </cell>
        </row>
      </sheetData>
      <sheetData sheetId="21">
        <row r="35">
          <cell r="J35">
            <v>0</v>
          </cell>
          <cell r="K35">
            <v>0</v>
          </cell>
          <cell r="L35">
            <v>0</v>
          </cell>
        </row>
      </sheetData>
      <sheetData sheetId="22">
        <row r="51">
          <cell r="J51">
            <v>0</v>
          </cell>
          <cell r="K51">
            <v>0</v>
          </cell>
          <cell r="L51">
            <v>0</v>
          </cell>
        </row>
      </sheetData>
      <sheetData sheetId="23">
        <row r="34">
          <cell r="J34">
            <v>0</v>
          </cell>
          <cell r="K34">
            <v>0</v>
          </cell>
          <cell r="L34">
            <v>0</v>
          </cell>
        </row>
      </sheetData>
      <sheetData sheetId="24">
        <row r="47">
          <cell r="J47">
            <v>0</v>
          </cell>
          <cell r="K47">
            <v>0</v>
          </cell>
          <cell r="L47">
            <v>0</v>
          </cell>
        </row>
      </sheetData>
      <sheetData sheetId="25">
        <row r="27">
          <cell r="J27">
            <v>0</v>
          </cell>
          <cell r="K27">
            <v>0</v>
          </cell>
          <cell r="L27">
            <v>0</v>
          </cell>
        </row>
      </sheetData>
      <sheetData sheetId="26">
        <row r="25">
          <cell r="J25">
            <v>0</v>
          </cell>
          <cell r="K25">
            <v>0</v>
          </cell>
          <cell r="L25">
            <v>0</v>
          </cell>
        </row>
      </sheetData>
      <sheetData sheetId="27">
        <row r="22">
          <cell r="J22">
            <v>0</v>
          </cell>
          <cell r="K22">
            <v>0</v>
          </cell>
          <cell r="L22">
            <v>0</v>
          </cell>
        </row>
      </sheetData>
      <sheetData sheetId="28">
        <row r="43">
          <cell r="J43">
            <v>0</v>
          </cell>
          <cell r="K43">
            <v>0</v>
          </cell>
          <cell r="L43">
            <v>0</v>
          </cell>
        </row>
      </sheetData>
      <sheetData sheetId="29">
        <row r="26">
          <cell r="J26">
            <v>0</v>
          </cell>
          <cell r="K26">
            <v>0</v>
          </cell>
          <cell r="L26">
            <v>0</v>
          </cell>
        </row>
      </sheetData>
      <sheetData sheetId="30">
        <row r="68">
          <cell r="J68">
            <v>0</v>
          </cell>
          <cell r="K68">
            <v>0</v>
          </cell>
          <cell r="L68">
            <v>0</v>
          </cell>
        </row>
      </sheetData>
      <sheetData sheetId="31">
        <row r="48">
          <cell r="J48">
            <v>0</v>
          </cell>
          <cell r="K48">
            <v>0</v>
          </cell>
          <cell r="L48">
            <v>0</v>
          </cell>
        </row>
      </sheetData>
      <sheetData sheetId="32">
        <row r="23">
          <cell r="J23">
            <v>0</v>
          </cell>
          <cell r="K23">
            <v>0</v>
          </cell>
          <cell r="L23">
            <v>0</v>
          </cell>
        </row>
      </sheetData>
      <sheetData sheetId="33">
        <row r="22">
          <cell r="J22">
            <v>0</v>
          </cell>
          <cell r="K22">
            <v>0</v>
          </cell>
          <cell r="L22">
            <v>0</v>
          </cell>
        </row>
      </sheetData>
      <sheetData sheetId="34">
        <row r="35">
          <cell r="J35">
            <v>0</v>
          </cell>
          <cell r="K35">
            <v>0</v>
          </cell>
          <cell r="L35">
            <v>0</v>
          </cell>
        </row>
      </sheetData>
      <sheetData sheetId="35">
        <row r="44">
          <cell r="J44">
            <v>0</v>
          </cell>
          <cell r="K44">
            <v>0</v>
          </cell>
          <cell r="L44">
            <v>0</v>
          </cell>
        </row>
      </sheetData>
      <sheetData sheetId="36">
        <row r="118">
          <cell r="J118">
            <v>0</v>
          </cell>
          <cell r="K118">
            <v>0</v>
          </cell>
          <cell r="L118">
            <v>0</v>
          </cell>
        </row>
      </sheetData>
      <sheetData sheetId="37">
        <row r="62">
          <cell r="J62">
            <v>0</v>
          </cell>
          <cell r="K62">
            <v>0</v>
          </cell>
          <cell r="L62">
            <v>0</v>
          </cell>
        </row>
      </sheetData>
      <sheetData sheetId="38">
        <row r="23">
          <cell r="J23">
            <v>0</v>
          </cell>
          <cell r="K23">
            <v>0</v>
          </cell>
          <cell r="L23">
            <v>0</v>
          </cell>
        </row>
      </sheetData>
      <sheetData sheetId="39">
        <row r="31">
          <cell r="J31">
            <v>0</v>
          </cell>
          <cell r="K31">
            <v>0</v>
          </cell>
          <cell r="L31">
            <v>0</v>
          </cell>
        </row>
      </sheetData>
      <sheetData sheetId="40">
        <row r="40">
          <cell r="J40">
            <v>0</v>
          </cell>
          <cell r="K40">
            <v>0</v>
          </cell>
          <cell r="L40">
            <v>0</v>
          </cell>
        </row>
      </sheetData>
      <sheetData sheetId="41">
        <row r="75">
          <cell r="J75">
            <v>0</v>
          </cell>
          <cell r="K75">
            <v>0</v>
          </cell>
          <cell r="L75">
            <v>0</v>
          </cell>
        </row>
      </sheetData>
      <sheetData sheetId="42">
        <row r="91">
          <cell r="J91">
            <v>0</v>
          </cell>
          <cell r="K91">
            <v>0</v>
          </cell>
          <cell r="L91">
            <v>0</v>
          </cell>
        </row>
      </sheetData>
      <sheetData sheetId="43">
        <row r="76">
          <cell r="J76">
            <v>0</v>
          </cell>
          <cell r="K76">
            <v>0</v>
          </cell>
          <cell r="L76">
            <v>0</v>
          </cell>
        </row>
      </sheetData>
      <sheetData sheetId="44">
        <row r="46">
          <cell r="J46">
            <v>0</v>
          </cell>
          <cell r="K46">
            <v>0</v>
          </cell>
          <cell r="L46">
            <v>0</v>
          </cell>
        </row>
      </sheetData>
      <sheetData sheetId="45">
        <row r="39">
          <cell r="J39">
            <v>0</v>
          </cell>
          <cell r="K39">
            <v>0</v>
          </cell>
          <cell r="L39">
            <v>0</v>
          </cell>
        </row>
      </sheetData>
      <sheetData sheetId="46">
        <row r="30">
          <cell r="J30">
            <v>0</v>
          </cell>
          <cell r="K30">
            <v>0</v>
          </cell>
          <cell r="L30">
            <v>0</v>
          </cell>
        </row>
      </sheetData>
      <sheetData sheetId="47">
        <row r="37">
          <cell r="J37">
            <v>0</v>
          </cell>
          <cell r="K37">
            <v>0</v>
          </cell>
          <cell r="L37">
            <v>0</v>
          </cell>
        </row>
      </sheetData>
      <sheetData sheetId="48">
        <row r="34">
          <cell r="J34">
            <v>0</v>
          </cell>
          <cell r="K34">
            <v>0</v>
          </cell>
          <cell r="L3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4DA5-5FFC-4435-8CB7-E591469995C1}">
  <sheetPr>
    <pageSetUpPr fitToPage="1"/>
  </sheetPr>
  <dimension ref="B2:G31"/>
  <sheetViews>
    <sheetView tabSelected="1" workbookViewId="0">
      <selection activeCell="C8" sqref="C8:G8"/>
    </sheetView>
  </sheetViews>
  <sheetFormatPr defaultRowHeight="15" x14ac:dyDescent="0.25"/>
  <cols>
    <col min="1" max="1" width="9.140625" style="19"/>
    <col min="2" max="2" width="31.85546875" style="26" customWidth="1"/>
    <col min="3" max="6" width="10" style="26" customWidth="1"/>
    <col min="7" max="7" width="9.140625" style="26"/>
    <col min="8" max="16384" width="9.140625" style="19"/>
  </cols>
  <sheetData>
    <row r="2" spans="2:7" ht="15.75" x14ac:dyDescent="0.2">
      <c r="B2" s="120" t="s">
        <v>4</v>
      </c>
      <c r="C2" s="120"/>
      <c r="D2" s="120"/>
      <c r="E2" s="120"/>
      <c r="F2" s="120"/>
      <c r="G2" s="120"/>
    </row>
    <row r="3" spans="2:7" ht="15.75" x14ac:dyDescent="0.2">
      <c r="B3" s="119" t="s">
        <v>372</v>
      </c>
      <c r="C3" s="119"/>
      <c r="D3" s="119"/>
      <c r="E3" s="119"/>
      <c r="F3" s="119"/>
      <c r="G3" s="119"/>
    </row>
    <row r="4" spans="2:7" ht="14.25" x14ac:dyDescent="0.2">
      <c r="B4" s="118" t="s">
        <v>28</v>
      </c>
      <c r="C4" s="118"/>
      <c r="D4" s="118"/>
      <c r="E4" s="118"/>
      <c r="F4" s="118"/>
      <c r="G4" s="118"/>
    </row>
    <row r="5" spans="2:7" ht="14.25" x14ac:dyDescent="0.2">
      <c r="B5" s="123" t="s">
        <v>373</v>
      </c>
      <c r="C5" s="123"/>
      <c r="D5" s="123"/>
      <c r="E5" s="123"/>
      <c r="F5" s="123"/>
      <c r="G5" s="123"/>
    </row>
    <row r="6" spans="2:7" ht="14.25" x14ac:dyDescent="0.2">
      <c r="B6" s="123"/>
      <c r="C6" s="123"/>
      <c r="D6" s="123"/>
      <c r="E6" s="123"/>
      <c r="F6" s="123"/>
      <c r="G6" s="123"/>
    </row>
    <row r="8" spans="2:7" ht="21" customHeight="1" x14ac:dyDescent="0.2">
      <c r="B8" s="22" t="s">
        <v>19</v>
      </c>
      <c r="C8" s="124"/>
      <c r="D8" s="124"/>
      <c r="E8" s="124"/>
      <c r="F8" s="124"/>
      <c r="G8" s="124"/>
    </row>
    <row r="9" spans="2:7" ht="20.25" customHeight="1" x14ac:dyDescent="0.2">
      <c r="B9" s="22" t="s">
        <v>0</v>
      </c>
      <c r="C9" s="124"/>
      <c r="D9" s="124"/>
      <c r="E9" s="124"/>
      <c r="F9" s="124"/>
      <c r="G9" s="124"/>
    </row>
    <row r="10" spans="2:7" ht="19.5" customHeight="1" x14ac:dyDescent="0.2">
      <c r="B10" s="22" t="s">
        <v>2</v>
      </c>
      <c r="C10" s="124"/>
      <c r="D10" s="124"/>
      <c r="E10" s="124"/>
      <c r="F10" s="124"/>
      <c r="G10" s="124"/>
    </row>
    <row r="11" spans="2:7" ht="22.5" customHeight="1" x14ac:dyDescent="0.2">
      <c r="B11" s="22" t="s">
        <v>1</v>
      </c>
      <c r="C11" s="124"/>
      <c r="D11" s="124"/>
      <c r="E11" s="124"/>
      <c r="F11" s="124"/>
      <c r="G11" s="124"/>
    </row>
    <row r="12" spans="2:7" ht="21.75" customHeight="1" x14ac:dyDescent="0.2">
      <c r="B12" s="22" t="s">
        <v>3</v>
      </c>
      <c r="C12" s="124"/>
      <c r="D12" s="124"/>
      <c r="E12" s="124"/>
      <c r="F12" s="124"/>
      <c r="G12" s="124"/>
    </row>
    <row r="13" spans="2:7" ht="22.5" customHeight="1" x14ac:dyDescent="0.2">
      <c r="B13" s="22" t="s">
        <v>17</v>
      </c>
      <c r="C13" s="121"/>
      <c r="D13" s="121"/>
      <c r="E13" s="121"/>
      <c r="F13" s="121"/>
      <c r="G13" s="121"/>
    </row>
    <row r="14" spans="2:7" ht="22.5" customHeight="1" x14ac:dyDescent="0.2">
      <c r="B14" s="23" t="s">
        <v>15</v>
      </c>
      <c r="C14" s="122"/>
      <c r="D14" s="122"/>
      <c r="E14" s="122"/>
      <c r="F14" s="122"/>
      <c r="G14" s="122"/>
    </row>
    <row r="15" spans="2:7" ht="22.5" customHeight="1" x14ac:dyDescent="0.2">
      <c r="B15" s="23" t="s">
        <v>16</v>
      </c>
      <c r="C15" s="122"/>
      <c r="D15" s="122"/>
      <c r="E15" s="122"/>
      <c r="F15" s="122"/>
      <c r="G15" s="122"/>
    </row>
    <row r="17" spans="2:7" ht="14.25" x14ac:dyDescent="0.2">
      <c r="B17" s="126" t="s">
        <v>3548</v>
      </c>
      <c r="C17" s="3" t="s">
        <v>11</v>
      </c>
      <c r="D17" s="3" t="s">
        <v>12</v>
      </c>
      <c r="E17" s="3" t="s">
        <v>13</v>
      </c>
      <c r="F17" s="3" t="s">
        <v>14</v>
      </c>
      <c r="G17" s="3" t="s">
        <v>20</v>
      </c>
    </row>
    <row r="18" spans="2:7" ht="14.25" x14ac:dyDescent="0.2">
      <c r="B18" s="127"/>
      <c r="C18" s="4">
        <f>SUM('I Poglavlje'!C9+'II Poglavlje'!C9+'III Poglavlje'!C9+'IV Poglavlje'!C9+'V Poglavlje'!C9+'VI Poglavlje'!C9+'VII Poglavlje'!C9)</f>
        <v>0</v>
      </c>
      <c r="D18" s="4">
        <f>SUM('I Poglavlje'!D9+'II Poglavlje'!D9+'III Poglavlje'!D9+'IV Poglavlje'!D9+'V Poglavlje'!D9+'VI Poglavlje'!D9+'VII Poglavlje'!D9)</f>
        <v>0</v>
      </c>
      <c r="E18" s="4">
        <f>SUM('I Poglavlje'!E9+'II Poglavlje'!E9+'III Poglavlje'!E9+'IV Poglavlje'!E9+'V Poglavlje'!E9+'VI Poglavlje'!E9+'VII Poglavlje'!E9)</f>
        <v>0</v>
      </c>
      <c r="F18" s="4">
        <f>SUM('I Poglavlje'!F9+'II Poglavlje'!F9+'III Poglavlje'!F9+'IV Poglavlje'!F9+'V Poglavlje'!F9+'VI Poglavlje'!F9+'VII Poglavlje'!F9)</f>
        <v>0</v>
      </c>
      <c r="G18" s="143">
        <f>SUM(C18+F18)/C23</f>
        <v>0</v>
      </c>
    </row>
    <row r="19" spans="2:7" ht="15.75" x14ac:dyDescent="0.2">
      <c r="B19" s="27" t="s">
        <v>3549</v>
      </c>
      <c r="C19" s="133">
        <f>SUM(C18+F18)</f>
        <v>0</v>
      </c>
      <c r="D19" s="134"/>
      <c r="E19" s="134"/>
      <c r="F19" s="135"/>
      <c r="G19" s="144"/>
    </row>
    <row r="20" spans="2:7" ht="14.25" x14ac:dyDescent="0.2">
      <c r="B20" s="136" t="s">
        <v>3550</v>
      </c>
      <c r="C20" s="28" t="s">
        <v>11</v>
      </c>
      <c r="D20" s="28" t="s">
        <v>12</v>
      </c>
      <c r="E20" s="28" t="s">
        <v>13</v>
      </c>
      <c r="F20" s="28" t="s">
        <v>14</v>
      </c>
      <c r="G20" s="28" t="s">
        <v>20</v>
      </c>
    </row>
    <row r="21" spans="2:7" ht="14.25" x14ac:dyDescent="0.2">
      <c r="B21" s="137"/>
      <c r="C21" s="28">
        <f>SUM('I Poglavlje'!G9+'II Poglavlje'!G9+'III Poglavlje'!G9+'IV Poglavlje'!G9+'V Poglavlje'!G9+'VI Poglavlje'!G9+'VII Poglavlje'!G9)</f>
        <v>0</v>
      </c>
      <c r="D21" s="28">
        <f>SUM('I Poglavlje'!H9+'II Poglavlje'!H9+'III Poglavlje'!H9+'IV Poglavlje'!H9+'V Poglavlje'!H9+'VI Poglavlje'!H9+'VII Poglavlje'!H9)</f>
        <v>0</v>
      </c>
      <c r="E21" s="28">
        <f>SUM('I Poglavlje'!I9+'II Poglavlje'!I9+'III Poglavlje'!I9+'IV Poglavlje'!I9+'V Poglavlje'!I9+'VI Poglavlje'!I9+'VII Poglavlje'!I9)</f>
        <v>0</v>
      </c>
      <c r="F21" s="28">
        <f>SUM('I Poglavlje'!J9+'II Poglavlje'!J9+'III Poglavlje'!J9+'IV Poglavlje'!J9+'V Poglavlje'!J9+'VI Poglavlje'!J9+'VII Poglavlje'!J9)</f>
        <v>0</v>
      </c>
      <c r="G21" s="138">
        <f>SUM(C21+F21)/C23</f>
        <v>0</v>
      </c>
    </row>
    <row r="22" spans="2:7" ht="15.75" x14ac:dyDescent="0.2">
      <c r="B22" s="30" t="s">
        <v>3549</v>
      </c>
      <c r="C22" s="140">
        <f>SUM(C21+F21)</f>
        <v>0</v>
      </c>
      <c r="D22" s="141"/>
      <c r="E22" s="141"/>
      <c r="F22" s="142"/>
      <c r="G22" s="139"/>
    </row>
    <row r="23" spans="2:7" ht="15" customHeight="1" x14ac:dyDescent="0.2">
      <c r="B23" s="31" t="s">
        <v>3551</v>
      </c>
      <c r="C23" s="125">
        <v>1736</v>
      </c>
      <c r="D23" s="125"/>
      <c r="E23" s="125"/>
      <c r="F23" s="125"/>
      <c r="G23" s="32">
        <v>1</v>
      </c>
    </row>
    <row r="24" spans="2:7" x14ac:dyDescent="0.25">
      <c r="B24" s="33"/>
      <c r="C24" s="7"/>
      <c r="D24" s="34"/>
      <c r="E24" s="34"/>
      <c r="F24" s="34"/>
      <c r="G24" s="35"/>
    </row>
    <row r="25" spans="2:7" ht="14.25" x14ac:dyDescent="0.2">
      <c r="B25" s="131" t="s">
        <v>3552</v>
      </c>
      <c r="C25" s="3" t="s">
        <v>11</v>
      </c>
      <c r="D25" s="3" t="s">
        <v>12</v>
      </c>
      <c r="E25" s="3" t="s">
        <v>13</v>
      </c>
      <c r="F25" s="3" t="s">
        <v>14</v>
      </c>
      <c r="G25" s="3" t="s">
        <v>20</v>
      </c>
    </row>
    <row r="26" spans="2:7" ht="14.25" x14ac:dyDescent="0.2">
      <c r="B26" s="131"/>
      <c r="C26" s="4">
        <f>SUM('I Poglavlje'!C10+'II Poglavlje'!C10+'III Poglavlje'!C10+'IV Poglavlje'!C10+'V Poglavlje'!C10+'VI Poglavlje'!C10+'VII Poglavlje'!C10)</f>
        <v>0</v>
      </c>
      <c r="D26" s="4">
        <f>SUM('I Poglavlje'!D10+'II Poglavlje'!D10+'III Poglavlje'!D10+'IV Poglavlje'!D10+'V Poglavlje'!D10+'VI Poglavlje'!D10+'VII Poglavlje'!D10)</f>
        <v>0</v>
      </c>
      <c r="E26" s="4">
        <f>SUM('I Poglavlje'!E10+'II Poglavlje'!E10+'III Poglavlje'!E10+'IV Poglavlje'!E10+'V Poglavlje'!E10+'VI Poglavlje'!E10+'VII Poglavlje'!E10)</f>
        <v>0</v>
      </c>
      <c r="F26" s="4">
        <f>SUM('I Poglavlje'!F10+'II Poglavlje'!F10+'III Poglavlje'!F10+'IV Poglavlje'!F10+'V Poglavlje'!F10+'VI Poglavlje'!F10+'VII Poglavlje'!F10)</f>
        <v>0</v>
      </c>
      <c r="G26" s="132">
        <f>SUM(C26+D26+F26)/C31</f>
        <v>0</v>
      </c>
    </row>
    <row r="27" spans="2:7" ht="15.75" x14ac:dyDescent="0.2">
      <c r="B27" s="27" t="s">
        <v>3553</v>
      </c>
      <c r="C27" s="133">
        <f>SUM(C26,D26,F26)</f>
        <v>0</v>
      </c>
      <c r="D27" s="134"/>
      <c r="E27" s="134"/>
      <c r="F27" s="135"/>
      <c r="G27" s="132"/>
    </row>
    <row r="28" spans="2:7" ht="14.25" x14ac:dyDescent="0.2">
      <c r="B28" s="136" t="s">
        <v>3554</v>
      </c>
      <c r="C28" s="10" t="s">
        <v>11</v>
      </c>
      <c r="D28" s="10" t="s">
        <v>12</v>
      </c>
      <c r="E28" s="10" t="s">
        <v>13</v>
      </c>
      <c r="F28" s="10" t="s">
        <v>14</v>
      </c>
      <c r="G28" s="10" t="s">
        <v>20</v>
      </c>
    </row>
    <row r="29" spans="2:7" ht="14.25" x14ac:dyDescent="0.2">
      <c r="B29" s="137"/>
      <c r="C29" s="28">
        <f>SUM('I Poglavlje'!G10+'II Poglavlje'!G10+'III Poglavlje'!G10+'IV Poglavlje'!G10+'V Poglavlje'!G10+'VI Poglavlje'!G10+'VII Poglavlje'!G10)</f>
        <v>0</v>
      </c>
      <c r="D29" s="28">
        <f>SUM('[1]1 Standard'!J27+'[1]2 Standard'!J35+'[1]3 Standard'!J99+'[1]4 Standard'!J42+'[1]5 Standard'!J28+'[1]6 Standard'!J21+'[1]7 Standard'!J52+'[1]8 Standard'!J29+'[1]9 Standard'!J49+'[1]10 Standard'!J29+'[1]11 Standard'!J28+'[1]12 Standard'!J63+'[1]13 Standard'!J33+'[1]14 Standard'!J27+'[1]15 Standard'!J28+'[1]16 Standard'!J31+'[1]17 Standard'!J29+'[1]18 Standard'!J37+'[1]19 Standard'!J38+'[1]20 Standard'!J40+'[1]21 Standard'!J35+'[1]22 Standard'!J51+'[1]23 Standard'!J34+'[1]24 Standard'!J47+'[1]25 Standard'!J27+'[1]26 Standard'!J25+'[1]27 Standard'!J22+'[1]28 Standard'!J43+'[1]29 Standard'!J26+'[1]30 Standard'!J68+'[1]31 Standard'!J48+'[1]32 Standard'!J23+'[1]33 Standard'!J22+'[1]34 Standard'!J35+'[1]35 Standard'!J44+'[1]36 Standard'!J118+'[1]37 Standard'!J62+'[1]38 Standard'!J23+'[1]39 Standard'!J31+'[1]40 Standard'!J40+'[1]41 Standard'!J75+'[1]42 Standard'!J91+'[1]43 Standard'!J76+'[1]44 Standard'!J46+'[1]45 Standard'!J39+'[1]46 Standard'!J30+'[1]47 Standard'!J37+'[1]48 Standard'!J34)</f>
        <v>0</v>
      </c>
      <c r="E29" s="28">
        <f>SUM('[1]1 Standard'!K27+'[1]2 Standard'!K35+'[1]3 Standard'!K99+'[1]4 Standard'!K42+'[1]5 Standard'!K28+'[1]6 Standard'!K21+'[1]7 Standard'!K52+'[1]8 Standard'!K29+'[1]9 Standard'!K49+'[1]10 Standard'!K29+'[1]11 Standard'!K28+'[1]12 Standard'!K63+'[1]13 Standard'!K33+'[1]14 Standard'!K27+'[1]15 Standard'!K28+'[1]16 Standard'!K31+'[1]17 Standard'!K29+'[1]18 Standard'!K37+'[1]19 Standard'!K38+'[1]20 Standard'!K40+'[1]21 Standard'!K35+'[1]22 Standard'!K51+'[1]23 Standard'!K34+'[1]24 Standard'!K47+'[1]25 Standard'!K27+'[1]26 Standard'!K25+'[1]27 Standard'!K22+'[1]28 Standard'!K43+'[1]29 Standard'!K26+'[1]30 Standard'!K68+'[1]31 Standard'!K48+'[1]32 Standard'!K23+'[1]33 Standard'!K22+'[1]34 Standard'!K35+'[1]35 Standard'!K44+'[1]36 Standard'!K118+'[1]37 Standard'!K62+'[1]38 Standard'!K23+'[1]39 Standard'!K31+'[1]40 Standard'!K40+'[1]41 Standard'!K75+'[1]42 Standard'!K91+'[1]43 Standard'!K76+'[1]44 Standard'!K46+'[1]45 Standard'!K39+'[1]46 Standard'!K30+'[1]47 Standard'!K37+'[1]48 Standard'!K34)</f>
        <v>0</v>
      </c>
      <c r="F29" s="28">
        <f>SUM('[1]1 Standard'!L27+'[1]2 Standard'!L35+'[1]3 Standard'!L99+'[1]4 Standard'!L42+'[1]5 Standard'!L28+'[1]6 Standard'!L21+'[1]7 Standard'!L52+'[1]8 Standard'!L29+'[1]9 Standard'!L49+'[1]10 Standard'!L29+'[1]11 Standard'!L28+'[1]12 Standard'!L63+'[1]13 Standard'!L33+'[1]14 Standard'!L27+'[1]15 Standard'!L28+'[1]16 Standard'!L31+'[1]17 Standard'!L29+'[1]18 Standard'!L37+'[1]19 Standard'!L38+'[1]20 Standard'!L40+'[1]21 Standard'!L35+'[1]22 Standard'!L51+'[1]23 Standard'!L34+'[1]24 Standard'!L47+'[1]25 Standard'!L27+'[1]26 Standard'!L25+'[1]27 Standard'!L22+'[1]28 Standard'!L43+'[1]29 Standard'!L26+'[1]30 Standard'!L68+'[1]31 Standard'!L48+'[1]32 Standard'!L23+'[1]33 Standard'!L22+'[1]34 Standard'!L35+'[1]35 Standard'!L44+'[1]36 Standard'!L118+'[1]37 Standard'!L62+'[1]38 Standard'!L23+'[1]39 Standard'!L31+'[1]40 Standard'!L40+'[1]41 Standard'!L75+'[1]42 Standard'!L91+'[1]43 Standard'!L76+'[1]44 Standard'!L46+'[1]45 Standard'!L39+'[1]46 Standard'!L30+'[1]47 Standard'!L37+'[1]48 Standard'!L34)</f>
        <v>0</v>
      </c>
      <c r="G29" s="138">
        <f>SUM(C29+D29+F29)/C31</f>
        <v>0</v>
      </c>
    </row>
    <row r="30" spans="2:7" ht="15.75" x14ac:dyDescent="0.2">
      <c r="B30" s="29" t="s">
        <v>3553</v>
      </c>
      <c r="C30" s="140">
        <f>SUM(C29+D29+F29)</f>
        <v>0</v>
      </c>
      <c r="D30" s="141"/>
      <c r="E30" s="141"/>
      <c r="F30" s="142"/>
      <c r="G30" s="139"/>
    </row>
    <row r="31" spans="2:7" ht="15" customHeight="1" x14ac:dyDescent="0.2">
      <c r="B31" s="31" t="s">
        <v>3555</v>
      </c>
      <c r="C31" s="128">
        <v>1020</v>
      </c>
      <c r="D31" s="129"/>
      <c r="E31" s="129"/>
      <c r="F31" s="130"/>
      <c r="G31" s="32">
        <v>1</v>
      </c>
    </row>
  </sheetData>
  <sheetProtection algorithmName="SHA-512" hashValue="S+sJdiPcRDHaZwX8nwwiKrCa3A1yGUCG5QRWfYu8spebz4O7U4+2i7DxYHqXE/WmNtSSaWt0m8frFxZap1upog==" saltValue="Q2T4TF9H5C5T7sVPb9Ox9w==" spinCount="100000" sheet="1" objects="1" scenarios="1"/>
  <mergeCells count="27">
    <mergeCell ref="C15:G15"/>
    <mergeCell ref="C12:G12"/>
    <mergeCell ref="C23:F23"/>
    <mergeCell ref="B17:B18"/>
    <mergeCell ref="C31:F31"/>
    <mergeCell ref="B25:B26"/>
    <mergeCell ref="G26:G27"/>
    <mergeCell ref="C27:F27"/>
    <mergeCell ref="B28:B29"/>
    <mergeCell ref="G29:G30"/>
    <mergeCell ref="C30:F30"/>
    <mergeCell ref="G18:G19"/>
    <mergeCell ref="C19:F19"/>
    <mergeCell ref="B20:B21"/>
    <mergeCell ref="G21:G22"/>
    <mergeCell ref="C22:F22"/>
    <mergeCell ref="B4:G4"/>
    <mergeCell ref="B3:G3"/>
    <mergeCell ref="B2:G2"/>
    <mergeCell ref="C13:G13"/>
    <mergeCell ref="C14:G14"/>
    <mergeCell ref="B6:G6"/>
    <mergeCell ref="B5:G5"/>
    <mergeCell ref="C8:G8"/>
    <mergeCell ref="C9:G9"/>
    <mergeCell ref="C10:G10"/>
    <mergeCell ref="C11:G11"/>
  </mergeCells>
  <phoneticPr fontId="2" type="noConversion"/>
  <printOptions horizontalCentered="1"/>
  <pageMargins left="0.70866141732283472" right="0.70866141732283472" top="0.59055118110236227" bottom="0.98425196850393704" header="0.31496062992125984" footer="0.59055118110236227"/>
  <pageSetup paperSize="9" fitToHeight="0" orientation="portrait" horizontalDpi="300" verticalDpi="300" r:id="rId1"/>
  <headerFooter>
    <oddFooter>&amp;R&amp;"Arial,Bold"&amp;8strana 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8823D-1420-4AFC-961E-12D8B5CB103E}">
  <sheetPr>
    <pageSetUpPr fitToPage="1"/>
  </sheetPr>
  <dimension ref="B1:M27"/>
  <sheetViews>
    <sheetView workbookViewId="0">
      <selection activeCell="E23" sqref="E23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21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6.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25.5" x14ac:dyDescent="0.25">
      <c r="B9" s="67" t="s">
        <v>651</v>
      </c>
      <c r="C9" s="41" t="s">
        <v>208</v>
      </c>
      <c r="D9" s="42"/>
      <c r="E9" s="68"/>
      <c r="F9" s="68"/>
      <c r="G9" s="68"/>
      <c r="H9" s="68"/>
      <c r="I9" s="69"/>
      <c r="J9" s="69"/>
      <c r="K9" s="69"/>
      <c r="L9" s="70"/>
      <c r="M9" s="45"/>
    </row>
    <row r="10" spans="2:13" ht="38.25" x14ac:dyDescent="0.25">
      <c r="B10" s="67" t="s">
        <v>652</v>
      </c>
      <c r="C10" s="41" t="s">
        <v>209</v>
      </c>
      <c r="D10" s="42"/>
      <c r="E10" s="68"/>
      <c r="F10" s="68"/>
      <c r="G10" s="68"/>
      <c r="H10" s="68"/>
      <c r="I10" s="69"/>
      <c r="J10" s="69"/>
      <c r="K10" s="69"/>
      <c r="L10" s="70"/>
      <c r="M10" s="45"/>
    </row>
    <row r="11" spans="2:13" ht="25.5" x14ac:dyDescent="0.25">
      <c r="B11" s="67" t="s">
        <v>653</v>
      </c>
      <c r="C11" s="41" t="s">
        <v>210</v>
      </c>
      <c r="D11" s="42"/>
      <c r="E11" s="68"/>
      <c r="F11" s="68"/>
      <c r="G11" s="68"/>
      <c r="H11" s="68"/>
      <c r="I11" s="69"/>
      <c r="J11" s="69"/>
      <c r="K11" s="69"/>
      <c r="L11" s="70"/>
      <c r="M11" s="45"/>
    </row>
    <row r="12" spans="2:13" ht="51" x14ac:dyDescent="0.25">
      <c r="B12" s="67" t="s">
        <v>654</v>
      </c>
      <c r="C12" s="41" t="s">
        <v>211</v>
      </c>
      <c r="D12" s="42"/>
      <c r="E12" s="68"/>
      <c r="F12" s="68"/>
      <c r="G12" s="68"/>
      <c r="H12" s="68"/>
      <c r="I12" s="69"/>
      <c r="J12" s="69"/>
      <c r="K12" s="69"/>
      <c r="L12" s="70"/>
      <c r="M12" s="45"/>
    </row>
    <row r="13" spans="2:13" ht="43.5" customHeight="1" x14ac:dyDescent="0.25">
      <c r="B13" s="67" t="s">
        <v>655</v>
      </c>
      <c r="C13" s="41" t="s">
        <v>212</v>
      </c>
      <c r="D13" s="42"/>
      <c r="E13" s="68"/>
      <c r="F13" s="68"/>
      <c r="G13" s="68"/>
      <c r="H13" s="68"/>
      <c r="I13" s="69"/>
      <c r="J13" s="69"/>
      <c r="K13" s="69"/>
      <c r="L13" s="70"/>
      <c r="M13" s="45"/>
    </row>
    <row r="14" spans="2:13" ht="25.5" x14ac:dyDescent="0.25">
      <c r="B14" s="67" t="s">
        <v>656</v>
      </c>
      <c r="C14" s="41" t="s">
        <v>213</v>
      </c>
      <c r="D14" s="42"/>
      <c r="E14" s="68"/>
      <c r="F14" s="68"/>
      <c r="G14" s="68"/>
      <c r="H14" s="68"/>
      <c r="I14" s="69"/>
      <c r="J14" s="69"/>
      <c r="K14" s="69"/>
      <c r="L14" s="70"/>
      <c r="M14" s="45"/>
    </row>
    <row r="15" spans="2:13" x14ac:dyDescent="0.25">
      <c r="B15" s="55"/>
      <c r="C15" s="56"/>
      <c r="D15" s="16"/>
      <c r="E15" s="21"/>
      <c r="F15" s="21"/>
      <c r="G15" s="21"/>
      <c r="H15" s="21"/>
      <c r="I15" s="21"/>
      <c r="J15" s="21"/>
      <c r="K15" s="21"/>
      <c r="L15" s="21"/>
      <c r="M15" s="16"/>
    </row>
    <row r="16" spans="2:13" ht="15" customHeight="1" x14ac:dyDescent="0.25">
      <c r="B16" s="153" t="s">
        <v>425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</row>
    <row r="17" spans="2:13" ht="15" customHeight="1" x14ac:dyDescent="0.25">
      <c r="B17" s="16"/>
      <c r="C17" s="153" t="s">
        <v>426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</row>
    <row r="18" spans="2:13" ht="15" customHeight="1" x14ac:dyDescent="0.25">
      <c r="B18" s="17"/>
      <c r="C18" s="153" t="s">
        <v>18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</row>
    <row r="19" spans="2:13" x14ac:dyDescent="0.25">
      <c r="B19" s="46"/>
      <c r="C19" s="46"/>
      <c r="D19" s="46"/>
      <c r="E19" s="8"/>
      <c r="F19" s="8"/>
      <c r="G19" s="8"/>
      <c r="H19" s="8"/>
      <c r="I19" s="8"/>
      <c r="J19" s="8"/>
      <c r="K19" s="8"/>
      <c r="L19" s="8"/>
      <c r="M19" s="9"/>
    </row>
    <row r="20" spans="2:13" x14ac:dyDescent="0.25">
      <c r="B20" s="46"/>
      <c r="C20" s="46"/>
      <c r="D20" s="47" t="s">
        <v>1343</v>
      </c>
      <c r="E20" s="161" t="s">
        <v>10</v>
      </c>
      <c r="F20" s="161"/>
      <c r="G20" s="161"/>
      <c r="H20" s="161"/>
      <c r="I20" s="161" t="s">
        <v>6</v>
      </c>
      <c r="J20" s="161"/>
      <c r="K20" s="161"/>
      <c r="L20" s="161"/>
      <c r="M20" s="9"/>
    </row>
    <row r="21" spans="2:13" ht="15" customHeight="1" x14ac:dyDescent="0.25">
      <c r="B21" s="8"/>
      <c r="C21" s="9"/>
      <c r="D21" s="147" t="s">
        <v>644</v>
      </c>
      <c r="E21" s="3" t="s">
        <v>11</v>
      </c>
      <c r="F21" s="3" t="s">
        <v>12</v>
      </c>
      <c r="G21" s="3" t="s">
        <v>13</v>
      </c>
      <c r="H21" s="3" t="s">
        <v>14</v>
      </c>
      <c r="I21" s="10" t="s">
        <v>11</v>
      </c>
      <c r="J21" s="10" t="s">
        <v>12</v>
      </c>
      <c r="K21" s="10" t="s">
        <v>13</v>
      </c>
      <c r="L21" s="10" t="s">
        <v>14</v>
      </c>
      <c r="M21" s="9"/>
    </row>
    <row r="22" spans="2:13" x14ac:dyDescent="0.25">
      <c r="B22" s="8"/>
      <c r="C22" s="9"/>
      <c r="D22" s="147"/>
      <c r="E22" s="5">
        <f>SUM(E2:E14)</f>
        <v>0</v>
      </c>
      <c r="F22" s="5">
        <f t="shared" ref="F22:L22" si="0">SUM(F2:F14)</f>
        <v>0</v>
      </c>
      <c r="G22" s="5">
        <f t="shared" si="0"/>
        <v>0</v>
      </c>
      <c r="H22" s="5">
        <f t="shared" si="0"/>
        <v>0</v>
      </c>
      <c r="I22" s="18">
        <f t="shared" si="0"/>
        <v>0</v>
      </c>
      <c r="J22" s="18">
        <f t="shared" si="0"/>
        <v>0</v>
      </c>
      <c r="K22" s="18">
        <f t="shared" si="0"/>
        <v>0</v>
      </c>
      <c r="L22" s="18">
        <f t="shared" si="0"/>
        <v>0</v>
      </c>
      <c r="M22" s="9"/>
    </row>
    <row r="23" spans="2:13" x14ac:dyDescent="0.25">
      <c r="D23" s="6" t="s">
        <v>628</v>
      </c>
      <c r="E23" s="5">
        <f>SUM(E9:E14)</f>
        <v>0</v>
      </c>
      <c r="F23" s="5">
        <f t="shared" ref="F23:L23" si="1">SUM(F9:F14)</f>
        <v>0</v>
      </c>
      <c r="G23" s="5">
        <f t="shared" si="1"/>
        <v>0</v>
      </c>
      <c r="H23" s="5">
        <f t="shared" si="1"/>
        <v>0</v>
      </c>
      <c r="I23" s="18">
        <f t="shared" si="1"/>
        <v>0</v>
      </c>
      <c r="J23" s="18">
        <f t="shared" si="1"/>
        <v>0</v>
      </c>
      <c r="K23" s="18">
        <f t="shared" si="1"/>
        <v>0</v>
      </c>
      <c r="L23" s="18">
        <f t="shared" si="1"/>
        <v>0</v>
      </c>
    </row>
    <row r="24" spans="2:13" x14ac:dyDescent="0.25">
      <c r="D24" s="6" t="s">
        <v>534</v>
      </c>
      <c r="E24" s="5">
        <v>0</v>
      </c>
      <c r="F24" s="5">
        <v>0</v>
      </c>
      <c r="G24" s="5">
        <v>0</v>
      </c>
      <c r="H24" s="5">
        <v>0</v>
      </c>
      <c r="I24" s="18">
        <v>0</v>
      </c>
      <c r="J24" s="18">
        <v>0</v>
      </c>
      <c r="K24" s="18">
        <v>0</v>
      </c>
      <c r="L24" s="18">
        <v>0</v>
      </c>
    </row>
    <row r="25" spans="2:13" x14ac:dyDescent="0.25">
      <c r="D25" s="1"/>
      <c r="E25" s="2"/>
      <c r="F25" s="2"/>
      <c r="G25" s="2"/>
      <c r="H25" s="2"/>
      <c r="I25" s="2"/>
      <c r="J25" s="2"/>
      <c r="K25" s="2"/>
      <c r="L25" s="2"/>
    </row>
    <row r="26" spans="2:13" x14ac:dyDescent="0.25">
      <c r="D26" s="13" t="s">
        <v>376</v>
      </c>
      <c r="E26" s="14">
        <f>SUM(E23,H23)</f>
        <v>0</v>
      </c>
      <c r="F26" s="148">
        <f>SUM(E22,F22,H22)</f>
        <v>0</v>
      </c>
      <c r="G26" s="159" t="s">
        <v>377</v>
      </c>
      <c r="H26" s="159"/>
      <c r="I26" s="15">
        <f>SUM(I23,L23)</f>
        <v>0</v>
      </c>
      <c r="J26" s="150">
        <f>SUM(I22,J22,L22)</f>
        <v>0</v>
      </c>
      <c r="K26" s="160" t="s">
        <v>377</v>
      </c>
      <c r="L26" s="160"/>
    </row>
    <row r="27" spans="2:13" x14ac:dyDescent="0.25">
      <c r="D27" s="13" t="s">
        <v>378</v>
      </c>
      <c r="E27" s="14">
        <f>SUM(E24,F24,H24)</f>
        <v>0</v>
      </c>
      <c r="F27" s="148"/>
      <c r="G27" s="159"/>
      <c r="H27" s="159"/>
      <c r="I27" s="15">
        <f>SUM(I24,J24,L24)</f>
        <v>0</v>
      </c>
      <c r="J27" s="150"/>
      <c r="K27" s="160"/>
      <c r="L27" s="160"/>
    </row>
  </sheetData>
  <sheetProtection algorithmName="SHA-512" hashValue="qVABxlygbJBt7u57XJnRkCcyMMLAuo2yZMlM68EFxppOy3waFcdwaccFlD6p2RWy8eK8wPWRLdsDf3TzBxho5A==" saltValue="+isFZeh7uU8bwlxBnslO+g==" spinCount="100000" sheet="1" objects="1" scenarios="1"/>
  <mergeCells count="21">
    <mergeCell ref="B2:M2"/>
    <mergeCell ref="B4:M4"/>
    <mergeCell ref="B5:M5"/>
    <mergeCell ref="B6:M6"/>
    <mergeCell ref="B3:M3"/>
    <mergeCell ref="F26:F27"/>
    <mergeCell ref="G26:H27"/>
    <mergeCell ref="J26:J27"/>
    <mergeCell ref="K26:L27"/>
    <mergeCell ref="B16:M16"/>
    <mergeCell ref="D21:D22"/>
    <mergeCell ref="E7:H7"/>
    <mergeCell ref="E20:H20"/>
    <mergeCell ref="C18:M18"/>
    <mergeCell ref="C17:M17"/>
    <mergeCell ref="B7:B8"/>
    <mergeCell ref="M7:M8"/>
    <mergeCell ref="D7:D8"/>
    <mergeCell ref="I20:L20"/>
    <mergeCell ref="I7:L7"/>
    <mergeCell ref="C7:C8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F25DF-434B-4282-90F5-8F9F4856C8DC}">
  <sheetPr>
    <pageSetUpPr fitToPage="1"/>
  </sheetPr>
  <dimension ref="B1:M47"/>
  <sheetViews>
    <sheetView topLeftCell="A26" workbookViewId="0">
      <selection activeCell="E34" sqref="E34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214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657</v>
      </c>
      <c r="C9" s="41" t="s">
        <v>215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658</v>
      </c>
      <c r="C10" s="41" t="s">
        <v>216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8.5" customHeight="1" x14ac:dyDescent="0.25">
      <c r="B11" s="48" t="s">
        <v>659</v>
      </c>
      <c r="C11" s="41" t="s">
        <v>217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8.5" customHeight="1" x14ac:dyDescent="0.25">
      <c r="B12" s="48" t="s">
        <v>660</v>
      </c>
      <c r="C12" s="41" t="s">
        <v>218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25.5" x14ac:dyDescent="0.25">
      <c r="B13" s="48" t="s">
        <v>661</v>
      </c>
      <c r="C13" s="41" t="s">
        <v>219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662</v>
      </c>
      <c r="C14" s="41" t="s">
        <v>220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38.25" x14ac:dyDescent="0.25">
      <c r="B15" s="48" t="s">
        <v>663</v>
      </c>
      <c r="C15" s="41" t="s">
        <v>221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25.5" x14ac:dyDescent="0.25">
      <c r="B16" s="48" t="s">
        <v>664</v>
      </c>
      <c r="C16" s="41" t="s">
        <v>222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665</v>
      </c>
      <c r="C17" s="41" t="s">
        <v>223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666</v>
      </c>
      <c r="C18" s="41" t="s">
        <v>224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89.25" x14ac:dyDescent="0.25">
      <c r="B19" s="48" t="s">
        <v>667</v>
      </c>
      <c r="C19" s="41" t="s">
        <v>225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668</v>
      </c>
      <c r="C20" s="41" t="s">
        <v>226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669</v>
      </c>
      <c r="C21" s="41" t="s">
        <v>227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51" x14ac:dyDescent="0.25">
      <c r="B22" s="48" t="s">
        <v>670</v>
      </c>
      <c r="C22" s="41" t="s">
        <v>228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114.75" x14ac:dyDescent="0.25">
      <c r="B23" s="48" t="s">
        <v>671</v>
      </c>
      <c r="C23" s="41" t="s">
        <v>229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672</v>
      </c>
      <c r="C24" s="41" t="s">
        <v>230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76.5" x14ac:dyDescent="0.25">
      <c r="B25" s="48" t="s">
        <v>673</v>
      </c>
      <c r="C25" s="41" t="s">
        <v>231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51" x14ac:dyDescent="0.25">
      <c r="B26" s="48" t="s">
        <v>676</v>
      </c>
      <c r="C26" s="41" t="s">
        <v>645</v>
      </c>
      <c r="D26" s="49"/>
      <c r="E26" s="24"/>
      <c r="F26" s="24"/>
      <c r="G26" s="24"/>
      <c r="H26" s="24"/>
      <c r="I26" s="53"/>
      <c r="J26" s="53"/>
      <c r="K26" s="53"/>
      <c r="L26" s="53"/>
      <c r="M26" s="54"/>
    </row>
    <row r="27" spans="2:13" ht="38.25" x14ac:dyDescent="0.25">
      <c r="B27" s="48" t="s">
        <v>677</v>
      </c>
      <c r="C27" s="41" t="s">
        <v>646</v>
      </c>
      <c r="D27" s="49"/>
      <c r="E27" s="24"/>
      <c r="F27" s="24"/>
      <c r="G27" s="24"/>
      <c r="H27" s="24"/>
      <c r="I27" s="53"/>
      <c r="J27" s="53"/>
      <c r="K27" s="53"/>
      <c r="L27" s="53"/>
      <c r="M27" s="54"/>
    </row>
    <row r="28" spans="2:13" ht="51" x14ac:dyDescent="0.25">
      <c r="B28" s="48" t="s">
        <v>674</v>
      </c>
      <c r="C28" s="41" t="s">
        <v>232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675</v>
      </c>
      <c r="C29" s="41" t="s">
        <v>233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678</v>
      </c>
      <c r="C30" s="41" t="s">
        <v>234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51" x14ac:dyDescent="0.25">
      <c r="B31" s="48" t="s">
        <v>679</v>
      </c>
      <c r="C31" s="41" t="s">
        <v>647</v>
      </c>
      <c r="D31" s="49"/>
      <c r="E31" s="24"/>
      <c r="F31" s="24"/>
      <c r="G31" s="24"/>
      <c r="H31" s="24"/>
      <c r="I31" s="53"/>
      <c r="J31" s="53"/>
      <c r="K31" s="53"/>
      <c r="L31" s="53"/>
      <c r="M31" s="54"/>
    </row>
    <row r="32" spans="2:13" ht="38.25" x14ac:dyDescent="0.25">
      <c r="B32" s="48" t="s">
        <v>680</v>
      </c>
      <c r="C32" s="64" t="s">
        <v>235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89.25" x14ac:dyDescent="0.25">
      <c r="B33" s="48" t="s">
        <v>681</v>
      </c>
      <c r="C33" s="60" t="s">
        <v>236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63.75" x14ac:dyDescent="0.25">
      <c r="B34" s="48" t="s">
        <v>682</v>
      </c>
      <c r="C34" s="41" t="s">
        <v>648</v>
      </c>
      <c r="D34" s="49"/>
      <c r="E34" s="24"/>
      <c r="F34" s="24"/>
      <c r="G34" s="24"/>
      <c r="H34" s="24"/>
      <c r="I34" s="53"/>
      <c r="J34" s="53"/>
      <c r="K34" s="53"/>
      <c r="L34" s="53"/>
      <c r="M34" s="54"/>
    </row>
    <row r="35" spans="2:13" x14ac:dyDescent="0.25">
      <c r="B35" s="55"/>
      <c r="C35" s="56"/>
      <c r="D35" s="16"/>
      <c r="E35" s="21"/>
      <c r="F35" s="21"/>
      <c r="G35" s="21"/>
      <c r="H35" s="21"/>
      <c r="I35" s="21"/>
      <c r="J35" s="21"/>
      <c r="K35" s="21"/>
      <c r="L35" s="21"/>
      <c r="M35" s="16"/>
    </row>
    <row r="36" spans="2:13" ht="15" customHeight="1" x14ac:dyDescent="0.25">
      <c r="B36" s="153" t="s">
        <v>425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</row>
    <row r="37" spans="2:13" ht="15" customHeight="1" x14ac:dyDescent="0.25">
      <c r="B37" s="16"/>
      <c r="C37" s="153" t="s">
        <v>426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</row>
    <row r="38" spans="2:13" ht="15" customHeight="1" x14ac:dyDescent="0.25">
      <c r="B38" s="17"/>
      <c r="C38" s="153" t="s">
        <v>18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</row>
    <row r="39" spans="2:13" x14ac:dyDescent="0.25">
      <c r="B39" s="46"/>
      <c r="C39" s="46"/>
      <c r="D39" s="46"/>
      <c r="E39" s="8"/>
      <c r="F39" s="8"/>
      <c r="G39" s="8"/>
      <c r="H39" s="8"/>
      <c r="I39" s="8"/>
      <c r="J39" s="8"/>
      <c r="K39" s="8"/>
      <c r="L39" s="8"/>
      <c r="M39" s="9"/>
    </row>
    <row r="40" spans="2:13" x14ac:dyDescent="0.25">
      <c r="B40" s="46"/>
      <c r="C40" s="46"/>
      <c r="D40" s="47" t="s">
        <v>1343</v>
      </c>
      <c r="E40" s="161" t="s">
        <v>10</v>
      </c>
      <c r="F40" s="161"/>
      <c r="G40" s="161"/>
      <c r="H40" s="161"/>
      <c r="I40" s="161" t="s">
        <v>6</v>
      </c>
      <c r="J40" s="161"/>
      <c r="K40" s="161"/>
      <c r="L40" s="161"/>
      <c r="M40" s="9"/>
    </row>
    <row r="41" spans="2:13" ht="15" customHeight="1" x14ac:dyDescent="0.25">
      <c r="B41" s="8"/>
      <c r="C41" s="9"/>
      <c r="D41" s="147" t="s">
        <v>683</v>
      </c>
      <c r="E41" s="3" t="s">
        <v>11</v>
      </c>
      <c r="F41" s="3" t="s">
        <v>12</v>
      </c>
      <c r="G41" s="3" t="s">
        <v>13</v>
      </c>
      <c r="H41" s="3" t="s">
        <v>14</v>
      </c>
      <c r="I41" s="10" t="s">
        <v>11</v>
      </c>
      <c r="J41" s="10" t="s">
        <v>12</v>
      </c>
      <c r="K41" s="10" t="s">
        <v>13</v>
      </c>
      <c r="L41" s="10" t="s">
        <v>14</v>
      </c>
      <c r="M41" s="9"/>
    </row>
    <row r="42" spans="2:13" x14ac:dyDescent="0.25">
      <c r="B42" s="8"/>
      <c r="C42" s="9"/>
      <c r="D42" s="147"/>
      <c r="E42" s="5">
        <f>SUM(E9:E34)</f>
        <v>0</v>
      </c>
      <c r="F42" s="5">
        <f t="shared" ref="F42:L42" si="0">SUM(F22:F34)</f>
        <v>0</v>
      </c>
      <c r="G42" s="5">
        <f t="shared" si="0"/>
        <v>0</v>
      </c>
      <c r="H42" s="5">
        <f t="shared" si="0"/>
        <v>0</v>
      </c>
      <c r="I42" s="18">
        <f t="shared" si="0"/>
        <v>0</v>
      </c>
      <c r="J42" s="18">
        <f t="shared" si="0"/>
        <v>0</v>
      </c>
      <c r="K42" s="18">
        <f t="shared" si="0"/>
        <v>0</v>
      </c>
      <c r="L42" s="18">
        <f t="shared" si="0"/>
        <v>0</v>
      </c>
      <c r="M42" s="9"/>
    </row>
    <row r="43" spans="2:13" x14ac:dyDescent="0.25">
      <c r="D43" s="6" t="s">
        <v>684</v>
      </c>
      <c r="E43" s="5">
        <f>SUM(E9+E10+E11+E12+E13+E14+E15+E16+E17+E18+E19+E20+E21+E22+E23+E24+E25+E28+E29+E30+E32+E33)</f>
        <v>0</v>
      </c>
      <c r="F43" s="5">
        <f t="shared" ref="F43:L43" si="1">SUM(F9+F10+F11+F12+F13+F14+F15+F16+F17+F18+F19+F20+F21+F22+F23+F24+F25+F28+F29+F30+F32+F33)</f>
        <v>0</v>
      </c>
      <c r="G43" s="5">
        <f t="shared" si="1"/>
        <v>0</v>
      </c>
      <c r="H43" s="5">
        <f t="shared" si="1"/>
        <v>0</v>
      </c>
      <c r="I43" s="18">
        <f t="shared" si="1"/>
        <v>0</v>
      </c>
      <c r="J43" s="18">
        <f t="shared" si="1"/>
        <v>0</v>
      </c>
      <c r="K43" s="18">
        <f t="shared" si="1"/>
        <v>0</v>
      </c>
      <c r="L43" s="18">
        <f t="shared" si="1"/>
        <v>0</v>
      </c>
    </row>
    <row r="44" spans="2:13" x14ac:dyDescent="0.25">
      <c r="D44" s="6" t="s">
        <v>685</v>
      </c>
      <c r="E44" s="5">
        <f>SUM(E26+E27+E31+E34)</f>
        <v>0</v>
      </c>
      <c r="F44" s="5">
        <f t="shared" ref="F44:L44" si="2">SUM(F26+F27+F31+F34)</f>
        <v>0</v>
      </c>
      <c r="G44" s="5">
        <f t="shared" si="2"/>
        <v>0</v>
      </c>
      <c r="H44" s="5">
        <f t="shared" si="2"/>
        <v>0</v>
      </c>
      <c r="I44" s="18">
        <f t="shared" si="2"/>
        <v>0</v>
      </c>
      <c r="J44" s="18">
        <f t="shared" si="2"/>
        <v>0</v>
      </c>
      <c r="K44" s="18">
        <f t="shared" si="2"/>
        <v>0</v>
      </c>
      <c r="L44" s="18">
        <f t="shared" si="2"/>
        <v>0</v>
      </c>
    </row>
    <row r="45" spans="2:13" x14ac:dyDescent="0.25">
      <c r="D45" s="1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D46" s="13" t="s">
        <v>376</v>
      </c>
      <c r="E46" s="14">
        <f>SUM(E43,H43)</f>
        <v>0</v>
      </c>
      <c r="F46" s="148">
        <f>SUM(E42,F42,H42)</f>
        <v>0</v>
      </c>
      <c r="G46" s="159" t="s">
        <v>377</v>
      </c>
      <c r="H46" s="159"/>
      <c r="I46" s="15">
        <f>SUM(I43,L43)</f>
        <v>0</v>
      </c>
      <c r="J46" s="150">
        <f>SUM(I42,J42,L42)</f>
        <v>0</v>
      </c>
      <c r="K46" s="160" t="s">
        <v>377</v>
      </c>
      <c r="L46" s="160"/>
    </row>
    <row r="47" spans="2:13" x14ac:dyDescent="0.25">
      <c r="D47" s="13" t="s">
        <v>378</v>
      </c>
      <c r="E47" s="14">
        <f>SUM(E44,F44,H44)</f>
        <v>0</v>
      </c>
      <c r="F47" s="148"/>
      <c r="G47" s="159"/>
      <c r="H47" s="159"/>
      <c r="I47" s="15">
        <f>SUM(I44,J44,L44)</f>
        <v>0</v>
      </c>
      <c r="J47" s="150"/>
      <c r="K47" s="160"/>
      <c r="L47" s="160"/>
    </row>
  </sheetData>
  <sheetProtection algorithmName="SHA-512" hashValue="KsPLZYgJrOUjmkpFgOBGGubRt1e8h1gizZLtKu2QhC1+SinlnKgm3y9dHqSgZd73W9rDZvJqAKV7RiZ8roOdDA==" saltValue="PRYuKUCoDY+Ogy8FJeLOzw==" spinCount="100000" sheet="1" objects="1" scenarios="1"/>
  <mergeCells count="21">
    <mergeCell ref="B2:M2"/>
    <mergeCell ref="B4:M4"/>
    <mergeCell ref="B5:M5"/>
    <mergeCell ref="B6:M6"/>
    <mergeCell ref="B3:M3"/>
    <mergeCell ref="F46:F47"/>
    <mergeCell ref="G46:H47"/>
    <mergeCell ref="J46:J47"/>
    <mergeCell ref="K46:L47"/>
    <mergeCell ref="B36:M36"/>
    <mergeCell ref="D41:D42"/>
    <mergeCell ref="E7:H7"/>
    <mergeCell ref="E40:H40"/>
    <mergeCell ref="C38:M38"/>
    <mergeCell ref="C37:M37"/>
    <mergeCell ref="B7:B8"/>
    <mergeCell ref="M7:M8"/>
    <mergeCell ref="D7:D8"/>
    <mergeCell ref="I40:L40"/>
    <mergeCell ref="I7:L7"/>
    <mergeCell ref="C7:C8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26D07-D6A2-4671-B3B8-86433A5BF3B7}">
  <sheetPr>
    <pageSetUpPr fitToPage="1"/>
  </sheetPr>
  <dimension ref="B1:M28"/>
  <sheetViews>
    <sheetView workbookViewId="0">
      <selection activeCell="E23" sqref="E23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237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6.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686</v>
      </c>
      <c r="C9" s="41" t="s">
        <v>238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40.5" customHeight="1" x14ac:dyDescent="0.25">
      <c r="B10" s="48" t="s">
        <v>687</v>
      </c>
      <c r="C10" s="41" t="s">
        <v>239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688</v>
      </c>
      <c r="C11" s="41" t="s">
        <v>649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76.5" x14ac:dyDescent="0.25">
      <c r="B12" s="48" t="s">
        <v>689</v>
      </c>
      <c r="C12" s="41" t="s">
        <v>650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25.5" x14ac:dyDescent="0.25">
      <c r="B13" s="48" t="s">
        <v>690</v>
      </c>
      <c r="C13" s="41" t="s">
        <v>240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40.5" customHeight="1" x14ac:dyDescent="0.25">
      <c r="B14" s="48" t="s">
        <v>691</v>
      </c>
      <c r="C14" s="41" t="s">
        <v>241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25.5" x14ac:dyDescent="0.25">
      <c r="B15" s="48" t="s">
        <v>692</v>
      </c>
      <c r="C15" s="41" t="s">
        <v>242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x14ac:dyDescent="0.25">
      <c r="B16" s="55"/>
      <c r="C16" s="56"/>
      <c r="D16" s="16"/>
      <c r="E16" s="21"/>
      <c r="F16" s="21"/>
      <c r="G16" s="21"/>
      <c r="H16" s="21"/>
      <c r="I16" s="21"/>
      <c r="J16" s="21"/>
      <c r="K16" s="21"/>
      <c r="L16" s="21"/>
      <c r="M16" s="16"/>
    </row>
    <row r="17" spans="2:13" ht="15" customHeight="1" x14ac:dyDescent="0.25">
      <c r="B17" s="153" t="s">
        <v>425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</row>
    <row r="18" spans="2:13" ht="15" customHeight="1" x14ac:dyDescent="0.25">
      <c r="B18" s="16"/>
      <c r="C18" s="153" t="s">
        <v>426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</row>
    <row r="19" spans="2:13" ht="15" customHeight="1" x14ac:dyDescent="0.25">
      <c r="B19" s="17"/>
      <c r="C19" s="153" t="s">
        <v>18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2:13" x14ac:dyDescent="0.25">
      <c r="B20" s="46"/>
      <c r="C20" s="46"/>
      <c r="D20" s="46"/>
      <c r="E20" s="8"/>
      <c r="F20" s="8"/>
      <c r="G20" s="8"/>
      <c r="H20" s="8"/>
      <c r="I20" s="8"/>
      <c r="J20" s="8"/>
      <c r="K20" s="8"/>
      <c r="L20" s="8"/>
      <c r="M20" s="9"/>
    </row>
    <row r="21" spans="2:13" x14ac:dyDescent="0.25">
      <c r="B21" s="46"/>
      <c r="C21" s="46"/>
      <c r="D21" s="47" t="s">
        <v>1343</v>
      </c>
      <c r="E21" s="161" t="s">
        <v>10</v>
      </c>
      <c r="F21" s="161"/>
      <c r="G21" s="161"/>
      <c r="H21" s="161"/>
      <c r="I21" s="161" t="s">
        <v>6</v>
      </c>
      <c r="J21" s="161"/>
      <c r="K21" s="161"/>
      <c r="L21" s="161"/>
      <c r="M21" s="9"/>
    </row>
    <row r="22" spans="2:13" ht="15" customHeight="1" x14ac:dyDescent="0.25">
      <c r="B22" s="8"/>
      <c r="C22" s="9"/>
      <c r="D22" s="147" t="s">
        <v>721</v>
      </c>
      <c r="E22" s="3" t="s">
        <v>11</v>
      </c>
      <c r="F22" s="3" t="s">
        <v>12</v>
      </c>
      <c r="G22" s="3" t="s">
        <v>13</v>
      </c>
      <c r="H22" s="3" t="s">
        <v>14</v>
      </c>
      <c r="I22" s="10" t="s">
        <v>11</v>
      </c>
      <c r="J22" s="10" t="s">
        <v>12</v>
      </c>
      <c r="K22" s="10" t="s">
        <v>13</v>
      </c>
      <c r="L22" s="10" t="s">
        <v>14</v>
      </c>
      <c r="M22" s="9"/>
    </row>
    <row r="23" spans="2:13" x14ac:dyDescent="0.25">
      <c r="B23" s="8"/>
      <c r="C23" s="9"/>
      <c r="D23" s="147"/>
      <c r="E23" s="5">
        <f>SUM(E9:E15)</f>
        <v>0</v>
      </c>
      <c r="F23" s="5">
        <f t="shared" ref="F23:L23" si="0">SUM(F9:F15)</f>
        <v>0</v>
      </c>
      <c r="G23" s="5">
        <f t="shared" si="0"/>
        <v>0</v>
      </c>
      <c r="H23" s="5">
        <f t="shared" si="0"/>
        <v>0</v>
      </c>
      <c r="I23" s="18">
        <f t="shared" si="0"/>
        <v>0</v>
      </c>
      <c r="J23" s="18">
        <f t="shared" si="0"/>
        <v>0</v>
      </c>
      <c r="K23" s="18">
        <f t="shared" si="0"/>
        <v>0</v>
      </c>
      <c r="L23" s="18">
        <f t="shared" si="0"/>
        <v>0</v>
      </c>
      <c r="M23" s="9"/>
    </row>
    <row r="24" spans="2:13" x14ac:dyDescent="0.25">
      <c r="D24" s="6" t="s">
        <v>374</v>
      </c>
      <c r="E24" s="5">
        <f>SUM(E9+E10+E13+E14+E15)</f>
        <v>0</v>
      </c>
      <c r="F24" s="5">
        <f t="shared" ref="F24:L24" si="1">SUM(F9+F10+F13+F14+F15)</f>
        <v>0</v>
      </c>
      <c r="G24" s="5">
        <f t="shared" si="1"/>
        <v>0</v>
      </c>
      <c r="H24" s="5">
        <f t="shared" si="1"/>
        <v>0</v>
      </c>
      <c r="I24" s="18">
        <f t="shared" si="1"/>
        <v>0</v>
      </c>
      <c r="J24" s="18">
        <f t="shared" si="1"/>
        <v>0</v>
      </c>
      <c r="K24" s="18">
        <f t="shared" si="1"/>
        <v>0</v>
      </c>
      <c r="L24" s="18">
        <f t="shared" si="1"/>
        <v>0</v>
      </c>
    </row>
    <row r="25" spans="2:13" x14ac:dyDescent="0.25">
      <c r="D25" s="6" t="s">
        <v>693</v>
      </c>
      <c r="E25" s="5">
        <f>SUM(E11+E12)</f>
        <v>0</v>
      </c>
      <c r="F25" s="5">
        <f t="shared" ref="F25:L25" si="2">SUM(F11+F12)</f>
        <v>0</v>
      </c>
      <c r="G25" s="5">
        <f t="shared" si="2"/>
        <v>0</v>
      </c>
      <c r="H25" s="5">
        <f t="shared" si="2"/>
        <v>0</v>
      </c>
      <c r="I25" s="18">
        <f t="shared" si="2"/>
        <v>0</v>
      </c>
      <c r="J25" s="18">
        <f t="shared" si="2"/>
        <v>0</v>
      </c>
      <c r="K25" s="18">
        <f t="shared" si="2"/>
        <v>0</v>
      </c>
      <c r="L25" s="18">
        <f t="shared" si="2"/>
        <v>0</v>
      </c>
    </row>
    <row r="26" spans="2:13" x14ac:dyDescent="0.25">
      <c r="D26" s="1"/>
      <c r="E26" s="2"/>
      <c r="F26" s="2"/>
      <c r="G26" s="2"/>
      <c r="H26" s="2"/>
      <c r="I26" s="2"/>
      <c r="J26" s="2"/>
      <c r="K26" s="2"/>
      <c r="L26" s="2"/>
    </row>
    <row r="27" spans="2:13" x14ac:dyDescent="0.25">
      <c r="D27" s="13" t="s">
        <v>376</v>
      </c>
      <c r="E27" s="14">
        <f>SUM(E24,H24)</f>
        <v>0</v>
      </c>
      <c r="F27" s="148">
        <f>SUM(E23,F23,H23)</f>
        <v>0</v>
      </c>
      <c r="G27" s="159" t="s">
        <v>377</v>
      </c>
      <c r="H27" s="159"/>
      <c r="I27" s="15">
        <f>SUM(I24,L24)</f>
        <v>0</v>
      </c>
      <c r="J27" s="150">
        <f>SUM(I23,J23,L23)</f>
        <v>0</v>
      </c>
      <c r="K27" s="160" t="s">
        <v>377</v>
      </c>
      <c r="L27" s="160"/>
    </row>
    <row r="28" spans="2:13" x14ac:dyDescent="0.25">
      <c r="D28" s="13" t="s">
        <v>378</v>
      </c>
      <c r="E28" s="14">
        <f>SUM(E25,F25,H25)</f>
        <v>0</v>
      </c>
      <c r="F28" s="148"/>
      <c r="G28" s="159"/>
      <c r="H28" s="159"/>
      <c r="I28" s="15">
        <f>SUM(I25,J25,L25)</f>
        <v>0</v>
      </c>
      <c r="J28" s="150"/>
      <c r="K28" s="160"/>
      <c r="L28" s="160"/>
    </row>
  </sheetData>
  <sheetProtection algorithmName="SHA-512" hashValue="lQAWs+sOP+DfSC5JkNcLnjAUMS4gLiscduXxD9omPPnGNrOYNZFqjvhiJ8bY7Y1Pz2Z4bTWU0NQgH8Ir6tnHKA==" saltValue="WRMrDFkSkTJy5wUKgd3/gw==" spinCount="100000" sheet="1" objects="1" scenarios="1"/>
  <mergeCells count="21">
    <mergeCell ref="B2:M2"/>
    <mergeCell ref="B4:M4"/>
    <mergeCell ref="B5:M5"/>
    <mergeCell ref="B6:M6"/>
    <mergeCell ref="B3:M3"/>
    <mergeCell ref="F27:F28"/>
    <mergeCell ref="G27:H28"/>
    <mergeCell ref="J27:J28"/>
    <mergeCell ref="K27:L28"/>
    <mergeCell ref="B17:M17"/>
    <mergeCell ref="D22:D23"/>
    <mergeCell ref="E7:H7"/>
    <mergeCell ref="E21:H21"/>
    <mergeCell ref="C19:M19"/>
    <mergeCell ref="C18:M18"/>
    <mergeCell ref="B7:B8"/>
    <mergeCell ref="M7:M8"/>
    <mergeCell ref="D7:D8"/>
    <mergeCell ref="I21:L21"/>
    <mergeCell ref="I7:L7"/>
    <mergeCell ref="C7:C8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626E2-AECC-41E3-BCB3-BD9920F22E0E}">
  <sheetPr>
    <pageSetUpPr fitToPage="1"/>
  </sheetPr>
  <dimension ref="B1:M24"/>
  <sheetViews>
    <sheetView workbookViewId="0">
      <selection activeCell="B13" sqref="B13:M13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246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6.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89.25" x14ac:dyDescent="0.25">
      <c r="B9" s="48" t="s">
        <v>694</v>
      </c>
      <c r="C9" s="41" t="s">
        <v>243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695</v>
      </c>
      <c r="C10" s="41" t="s">
        <v>244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63.75" x14ac:dyDescent="0.25">
      <c r="B11" s="48" t="s">
        <v>696</v>
      </c>
      <c r="C11" s="41" t="s">
        <v>245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x14ac:dyDescent="0.25">
      <c r="B12" s="55"/>
      <c r="C12" s="56"/>
      <c r="D12" s="16"/>
      <c r="E12" s="21"/>
      <c r="F12" s="21"/>
      <c r="G12" s="21"/>
      <c r="H12" s="21"/>
      <c r="I12" s="21"/>
      <c r="J12" s="21"/>
      <c r="K12" s="21"/>
      <c r="L12" s="21"/>
      <c r="M12" s="16"/>
    </row>
    <row r="13" spans="2:13" ht="15" customHeight="1" x14ac:dyDescent="0.25">
      <c r="B13" s="153" t="s">
        <v>425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</row>
    <row r="14" spans="2:13" ht="15" customHeight="1" x14ac:dyDescent="0.25">
      <c r="B14" s="16"/>
      <c r="C14" s="153" t="s">
        <v>426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</row>
    <row r="15" spans="2:13" ht="15" customHeight="1" x14ac:dyDescent="0.25">
      <c r="B15" s="17"/>
      <c r="C15" s="153" t="s">
        <v>18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6" spans="2:13" x14ac:dyDescent="0.25">
      <c r="B16" s="46"/>
      <c r="C16" s="46"/>
      <c r="D16" s="46"/>
      <c r="E16" s="8"/>
      <c r="F16" s="8"/>
      <c r="G16" s="8"/>
      <c r="H16" s="8"/>
      <c r="I16" s="8"/>
      <c r="J16" s="8"/>
      <c r="K16" s="8"/>
      <c r="L16" s="8"/>
      <c r="M16" s="9"/>
    </row>
    <row r="17" spans="2:13" x14ac:dyDescent="0.25">
      <c r="B17" s="46"/>
      <c r="C17" s="46"/>
      <c r="D17" s="47" t="s">
        <v>1343</v>
      </c>
      <c r="E17" s="161" t="s">
        <v>10</v>
      </c>
      <c r="F17" s="161"/>
      <c r="G17" s="161"/>
      <c r="H17" s="161"/>
      <c r="I17" s="161" t="s">
        <v>6</v>
      </c>
      <c r="J17" s="161"/>
      <c r="K17" s="161"/>
      <c r="L17" s="161"/>
      <c r="M17" s="9"/>
    </row>
    <row r="18" spans="2:13" ht="15" customHeight="1" x14ac:dyDescent="0.25">
      <c r="B18" s="8"/>
      <c r="C18" s="9"/>
      <c r="D18" s="147" t="s">
        <v>720</v>
      </c>
      <c r="E18" s="3" t="s">
        <v>11</v>
      </c>
      <c r="F18" s="3" t="s">
        <v>12</v>
      </c>
      <c r="G18" s="3" t="s">
        <v>13</v>
      </c>
      <c r="H18" s="3" t="s">
        <v>14</v>
      </c>
      <c r="I18" s="10" t="s">
        <v>11</v>
      </c>
      <c r="J18" s="10" t="s">
        <v>12</v>
      </c>
      <c r="K18" s="10" t="s">
        <v>13</v>
      </c>
      <c r="L18" s="10" t="s">
        <v>14</v>
      </c>
      <c r="M18" s="9"/>
    </row>
    <row r="19" spans="2:13" x14ac:dyDescent="0.25">
      <c r="B19" s="8"/>
      <c r="C19" s="9"/>
      <c r="D19" s="147"/>
      <c r="E19" s="5">
        <f>SUM(E9:E11)</f>
        <v>0</v>
      </c>
      <c r="F19" s="5">
        <f t="shared" ref="F19:L19" si="0">SUM(F9:F11)</f>
        <v>0</v>
      </c>
      <c r="G19" s="5">
        <f t="shared" si="0"/>
        <v>0</v>
      </c>
      <c r="H19" s="5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9"/>
    </row>
    <row r="20" spans="2:13" x14ac:dyDescent="0.25">
      <c r="D20" s="6" t="s">
        <v>719</v>
      </c>
      <c r="E20" s="5">
        <f>SUM(E9:E11)</f>
        <v>0</v>
      </c>
      <c r="F20" s="5">
        <f t="shared" ref="F20:L20" si="1">SUM(F9:F11)</f>
        <v>0</v>
      </c>
      <c r="G20" s="5">
        <f t="shared" si="1"/>
        <v>0</v>
      </c>
      <c r="H20" s="5">
        <f t="shared" si="1"/>
        <v>0</v>
      </c>
      <c r="I20" s="18">
        <f t="shared" si="1"/>
        <v>0</v>
      </c>
      <c r="J20" s="18">
        <f t="shared" si="1"/>
        <v>0</v>
      </c>
      <c r="K20" s="18">
        <f t="shared" si="1"/>
        <v>0</v>
      </c>
      <c r="L20" s="18">
        <f t="shared" si="1"/>
        <v>0</v>
      </c>
    </row>
    <row r="21" spans="2:13" x14ac:dyDescent="0.25">
      <c r="D21" s="6" t="s">
        <v>534</v>
      </c>
      <c r="E21" s="5">
        <v>0</v>
      </c>
      <c r="F21" s="5">
        <v>0</v>
      </c>
      <c r="G21" s="5">
        <v>0</v>
      </c>
      <c r="H21" s="5">
        <v>0</v>
      </c>
      <c r="I21" s="18">
        <v>0</v>
      </c>
      <c r="J21" s="18">
        <v>0</v>
      </c>
      <c r="K21" s="18">
        <v>0</v>
      </c>
      <c r="L21" s="18">
        <v>0</v>
      </c>
    </row>
    <row r="22" spans="2:13" x14ac:dyDescent="0.25">
      <c r="D22" s="1"/>
      <c r="E22" s="2"/>
      <c r="F22" s="2"/>
      <c r="G22" s="2"/>
      <c r="H22" s="2"/>
      <c r="I22" s="2"/>
      <c r="J22" s="2"/>
      <c r="K22" s="2"/>
      <c r="L22" s="2"/>
    </row>
    <row r="23" spans="2:13" x14ac:dyDescent="0.25">
      <c r="D23" s="13" t="s">
        <v>376</v>
      </c>
      <c r="E23" s="14">
        <f>SUM(E20,H20)</f>
        <v>0</v>
      </c>
      <c r="F23" s="148">
        <f>SUM(E19,F19,H19)</f>
        <v>0</v>
      </c>
      <c r="G23" s="159" t="s">
        <v>377</v>
      </c>
      <c r="H23" s="159"/>
      <c r="I23" s="15">
        <f>SUM(I20,L20)</f>
        <v>0</v>
      </c>
      <c r="J23" s="150">
        <f>SUM(I19,J19,L19)</f>
        <v>0</v>
      </c>
      <c r="K23" s="160" t="s">
        <v>377</v>
      </c>
      <c r="L23" s="160"/>
    </row>
    <row r="24" spans="2:13" x14ac:dyDescent="0.25">
      <c r="D24" s="13" t="s">
        <v>378</v>
      </c>
      <c r="E24" s="14">
        <f>SUM(E21,F21,H21)</f>
        <v>0</v>
      </c>
      <c r="F24" s="148"/>
      <c r="G24" s="159"/>
      <c r="H24" s="159"/>
      <c r="I24" s="15">
        <f>SUM(I21,J21,L21)</f>
        <v>0</v>
      </c>
      <c r="J24" s="150"/>
      <c r="K24" s="160"/>
      <c r="L24" s="160"/>
    </row>
  </sheetData>
  <sheetProtection algorithmName="SHA-512" hashValue="+al0UDEme6N33XlSjI/qYL3zyFNrw7eB0HStsZKqPjMY/1vsmN1yhU6GY234CyrxH4gX9IR9eUcjBvojDOZjxg==" saltValue="4qEc35qZoyp83R68MUI4ZA==" spinCount="100000" sheet="1" objects="1" scenarios="1"/>
  <mergeCells count="21">
    <mergeCell ref="B2:M2"/>
    <mergeCell ref="B4:M4"/>
    <mergeCell ref="B5:M5"/>
    <mergeCell ref="B6:M6"/>
    <mergeCell ref="B3:M3"/>
    <mergeCell ref="F23:F24"/>
    <mergeCell ref="G23:H24"/>
    <mergeCell ref="J23:J24"/>
    <mergeCell ref="K23:L24"/>
    <mergeCell ref="B13:M13"/>
    <mergeCell ref="D18:D19"/>
    <mergeCell ref="E7:H7"/>
    <mergeCell ref="E17:H17"/>
    <mergeCell ref="C15:M15"/>
    <mergeCell ref="C14:M14"/>
    <mergeCell ref="B7:B8"/>
    <mergeCell ref="M7:M8"/>
    <mergeCell ref="D7:D8"/>
    <mergeCell ref="I17:L17"/>
    <mergeCell ref="I7:L7"/>
    <mergeCell ref="C7:C8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8C0D-8AD1-458B-970E-9A8DD8B456CC}">
  <sheetPr>
    <pageSetUpPr fitToPage="1"/>
  </sheetPr>
  <dimension ref="B1:M40"/>
  <sheetViews>
    <sheetView topLeftCell="A11" workbookViewId="0">
      <selection activeCell="F20" sqref="F20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247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6.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.75" x14ac:dyDescent="0.25">
      <c r="B9" s="48" t="s">
        <v>699</v>
      </c>
      <c r="C9" s="52" t="s">
        <v>248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1.75" x14ac:dyDescent="0.25">
      <c r="B10" s="48" t="s">
        <v>700</v>
      </c>
      <c r="C10" s="52" t="s">
        <v>249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76.5" x14ac:dyDescent="0.25">
      <c r="B11" s="48" t="s">
        <v>701</v>
      </c>
      <c r="C11" s="41" t="s">
        <v>250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702</v>
      </c>
      <c r="C12" s="41" t="s">
        <v>251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703</v>
      </c>
      <c r="C13" s="51" t="s">
        <v>252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51.75" x14ac:dyDescent="0.25">
      <c r="B14" s="48" t="s">
        <v>704</v>
      </c>
      <c r="C14" s="52" t="s">
        <v>253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64.5" x14ac:dyDescent="0.25">
      <c r="B15" s="48" t="s">
        <v>705</v>
      </c>
      <c r="C15" s="52" t="s">
        <v>697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38.25" x14ac:dyDescent="0.25">
      <c r="B16" s="48" t="s">
        <v>706</v>
      </c>
      <c r="C16" s="41" t="s">
        <v>254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x14ac:dyDescent="0.25">
      <c r="B17" s="48" t="s">
        <v>707</v>
      </c>
      <c r="C17" s="41" t="s">
        <v>255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25.5" x14ac:dyDescent="0.25">
      <c r="B18" s="48" t="s">
        <v>708</v>
      </c>
      <c r="C18" s="41" t="s">
        <v>256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709</v>
      </c>
      <c r="C19" s="41" t="s">
        <v>257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51" x14ac:dyDescent="0.25">
      <c r="B20" s="48" t="s">
        <v>710</v>
      </c>
      <c r="C20" s="41" t="s">
        <v>258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89.25" x14ac:dyDescent="0.25">
      <c r="B21" s="48" t="s">
        <v>711</v>
      </c>
      <c r="C21" s="41" t="s">
        <v>259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51" x14ac:dyDescent="0.25">
      <c r="B22" s="48" t="s">
        <v>712</v>
      </c>
      <c r="C22" s="41" t="s">
        <v>260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713</v>
      </c>
      <c r="C23" s="41" t="s">
        <v>698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25.5" x14ac:dyDescent="0.25">
      <c r="B24" s="48" t="s">
        <v>714</v>
      </c>
      <c r="C24" s="41" t="s">
        <v>261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715</v>
      </c>
      <c r="C25" s="41" t="s">
        <v>262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51" x14ac:dyDescent="0.25">
      <c r="B26" s="48" t="s">
        <v>716</v>
      </c>
      <c r="C26" s="41" t="s">
        <v>263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38.25" x14ac:dyDescent="0.25">
      <c r="B27" s="48" t="s">
        <v>717</v>
      </c>
      <c r="C27" s="41" t="s">
        <v>264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x14ac:dyDescent="0.25">
      <c r="B28" s="55"/>
      <c r="C28" s="56"/>
      <c r="D28" s="16"/>
      <c r="E28" s="21"/>
      <c r="F28" s="21"/>
      <c r="G28" s="21"/>
      <c r="H28" s="21"/>
      <c r="I28" s="21"/>
      <c r="J28" s="21"/>
      <c r="K28" s="21"/>
      <c r="L28" s="21"/>
      <c r="M28" s="16"/>
    </row>
    <row r="29" spans="2:13" ht="15" customHeight="1" x14ac:dyDescent="0.25">
      <c r="B29" s="153" t="s">
        <v>425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 ht="15" customHeight="1" x14ac:dyDescent="0.25">
      <c r="B30" s="16"/>
      <c r="C30" s="153" t="s">
        <v>426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ht="15" customHeight="1" x14ac:dyDescent="0.25">
      <c r="B31" s="17"/>
      <c r="C31" s="153" t="s">
        <v>18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2:13" x14ac:dyDescent="0.25">
      <c r="B32" s="46"/>
      <c r="C32" s="46"/>
      <c r="D32" s="46"/>
      <c r="E32" s="8"/>
      <c r="F32" s="8"/>
      <c r="G32" s="8"/>
      <c r="H32" s="8"/>
      <c r="I32" s="8"/>
      <c r="J32" s="8"/>
      <c r="K32" s="8"/>
      <c r="L32" s="8"/>
      <c r="M32" s="9"/>
    </row>
    <row r="33" spans="2:13" x14ac:dyDescent="0.25">
      <c r="B33" s="46"/>
      <c r="C33" s="46"/>
      <c r="D33" s="47" t="s">
        <v>1343</v>
      </c>
      <c r="E33" s="161" t="s">
        <v>10</v>
      </c>
      <c r="F33" s="161"/>
      <c r="G33" s="161"/>
      <c r="H33" s="161"/>
      <c r="I33" s="161" t="s">
        <v>6</v>
      </c>
      <c r="J33" s="161"/>
      <c r="K33" s="161"/>
      <c r="L33" s="161"/>
      <c r="M33" s="9"/>
    </row>
    <row r="34" spans="2:13" ht="15" customHeight="1" x14ac:dyDescent="0.25">
      <c r="B34" s="8"/>
      <c r="C34" s="9"/>
      <c r="D34" s="147" t="s">
        <v>3504</v>
      </c>
      <c r="E34" s="3" t="s">
        <v>11</v>
      </c>
      <c r="F34" s="3" t="s">
        <v>12</v>
      </c>
      <c r="G34" s="3" t="s">
        <v>13</v>
      </c>
      <c r="H34" s="3" t="s">
        <v>14</v>
      </c>
      <c r="I34" s="10" t="s">
        <v>11</v>
      </c>
      <c r="J34" s="10" t="s">
        <v>12</v>
      </c>
      <c r="K34" s="10" t="s">
        <v>13</v>
      </c>
      <c r="L34" s="10" t="s">
        <v>14</v>
      </c>
      <c r="M34" s="9"/>
    </row>
    <row r="35" spans="2:13" x14ac:dyDescent="0.25">
      <c r="B35" s="8"/>
      <c r="C35" s="9"/>
      <c r="D35" s="147"/>
      <c r="E35" s="5">
        <f>SUM(E9:E27)</f>
        <v>0</v>
      </c>
      <c r="F35" s="5">
        <f t="shared" ref="F35:L35" si="0">SUM(F9:F27)</f>
        <v>0</v>
      </c>
      <c r="G35" s="5">
        <f t="shared" si="0"/>
        <v>0</v>
      </c>
      <c r="H35" s="5">
        <f t="shared" si="0"/>
        <v>0</v>
      </c>
      <c r="I35" s="18">
        <f t="shared" si="0"/>
        <v>0</v>
      </c>
      <c r="J35" s="18">
        <f t="shared" si="0"/>
        <v>0</v>
      </c>
      <c r="K35" s="18">
        <f t="shared" si="0"/>
        <v>0</v>
      </c>
      <c r="L35" s="18">
        <f t="shared" si="0"/>
        <v>0</v>
      </c>
      <c r="M35" s="9"/>
    </row>
    <row r="36" spans="2:13" x14ac:dyDescent="0.25">
      <c r="D36" s="6" t="s">
        <v>718</v>
      </c>
      <c r="E36" s="5">
        <f>SUM(E9+E10+E11+E12+E13+E14+E16+E17+E18+E19+E20+E21+E22+E24+E25+E26+E27)</f>
        <v>0</v>
      </c>
      <c r="F36" s="5">
        <f t="shared" ref="F36:L36" si="1">SUM(F9+F10+F11+F12+F13+F14+F16+F17+F18+F19+F20+F21+F22+F24+F25+F26+F27)</f>
        <v>0</v>
      </c>
      <c r="G36" s="5">
        <f t="shared" si="1"/>
        <v>0</v>
      </c>
      <c r="H36" s="5">
        <f t="shared" si="1"/>
        <v>0</v>
      </c>
      <c r="I36" s="18">
        <f t="shared" si="1"/>
        <v>0</v>
      </c>
      <c r="J36" s="18">
        <f t="shared" si="1"/>
        <v>0</v>
      </c>
      <c r="K36" s="18">
        <f t="shared" si="1"/>
        <v>0</v>
      </c>
      <c r="L36" s="18">
        <f t="shared" si="1"/>
        <v>0</v>
      </c>
    </row>
    <row r="37" spans="2:13" x14ac:dyDescent="0.25">
      <c r="D37" s="6" t="s">
        <v>693</v>
      </c>
      <c r="E37" s="5">
        <f>SUM(E15+E23)</f>
        <v>0</v>
      </c>
      <c r="F37" s="5">
        <f t="shared" ref="F37:L37" si="2">SUM(F15+F23)</f>
        <v>0</v>
      </c>
      <c r="G37" s="5">
        <f t="shared" si="2"/>
        <v>0</v>
      </c>
      <c r="H37" s="5">
        <f t="shared" si="2"/>
        <v>0</v>
      </c>
      <c r="I37" s="18">
        <f t="shared" si="2"/>
        <v>0</v>
      </c>
      <c r="J37" s="18">
        <f t="shared" si="2"/>
        <v>0</v>
      </c>
      <c r="K37" s="18">
        <f t="shared" si="2"/>
        <v>0</v>
      </c>
      <c r="L37" s="18">
        <f t="shared" si="2"/>
        <v>0</v>
      </c>
    </row>
    <row r="38" spans="2:13" x14ac:dyDescent="0.25">
      <c r="D38" s="1"/>
      <c r="E38" s="2"/>
      <c r="F38" s="2"/>
      <c r="G38" s="2"/>
      <c r="H38" s="2"/>
      <c r="I38" s="2"/>
      <c r="J38" s="2"/>
      <c r="K38" s="2"/>
      <c r="L38" s="2"/>
    </row>
    <row r="39" spans="2:13" x14ac:dyDescent="0.25">
      <c r="D39" s="13" t="s">
        <v>376</v>
      </c>
      <c r="E39" s="14">
        <f>SUM(E36,H36)</f>
        <v>0</v>
      </c>
      <c r="F39" s="148">
        <f>SUM(E35,F35,H35)</f>
        <v>0</v>
      </c>
      <c r="G39" s="159" t="s">
        <v>377</v>
      </c>
      <c r="H39" s="159"/>
      <c r="I39" s="15">
        <f>SUM(I36,L36)</f>
        <v>0</v>
      </c>
      <c r="J39" s="150">
        <f>SUM(I35,J35,L35)</f>
        <v>0</v>
      </c>
      <c r="K39" s="160" t="s">
        <v>377</v>
      </c>
      <c r="L39" s="160"/>
    </row>
    <row r="40" spans="2:13" x14ac:dyDescent="0.25">
      <c r="D40" s="13" t="s">
        <v>378</v>
      </c>
      <c r="E40" s="14">
        <f>SUM(E37,F37,H37)</f>
        <v>0</v>
      </c>
      <c r="F40" s="148"/>
      <c r="G40" s="159"/>
      <c r="H40" s="159"/>
      <c r="I40" s="15">
        <f>SUM(I37,J37,L37)</f>
        <v>0</v>
      </c>
      <c r="J40" s="150"/>
      <c r="K40" s="160"/>
      <c r="L40" s="160"/>
    </row>
  </sheetData>
  <sheetProtection algorithmName="SHA-512" hashValue="FultJElk8ReLnd7Zg+LK56N3cjgY+2CgnmGNiTsZZj49EEfmw6zWGz119DU0Q2Swfh3DyBGJGXU8oQUKThCdZg==" saltValue="xXu2nBBYrzoB4Dp7OielgA==" spinCount="100000" sheet="1" objects="1" scenarios="1"/>
  <mergeCells count="21">
    <mergeCell ref="B2:M2"/>
    <mergeCell ref="B4:M4"/>
    <mergeCell ref="B5:M5"/>
    <mergeCell ref="B6:M6"/>
    <mergeCell ref="B3:M3"/>
    <mergeCell ref="B7:B8"/>
    <mergeCell ref="F39:F40"/>
    <mergeCell ref="G39:H40"/>
    <mergeCell ref="J39:J40"/>
    <mergeCell ref="K39:L40"/>
    <mergeCell ref="I7:L7"/>
    <mergeCell ref="D7:D8"/>
    <mergeCell ref="B29:M29"/>
    <mergeCell ref="C30:M30"/>
    <mergeCell ref="E33:H33"/>
    <mergeCell ref="E7:H7"/>
    <mergeCell ref="C7:C8"/>
    <mergeCell ref="I33:L33"/>
    <mergeCell ref="C31:M31"/>
    <mergeCell ref="M7:M8"/>
    <mergeCell ref="D34:D35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08A0-5F29-4FD9-860F-E9C80484A414}">
  <sheetPr>
    <pageSetUpPr fitToPage="1"/>
  </sheetPr>
  <dimension ref="B1:M38"/>
  <sheetViews>
    <sheetView topLeftCell="A15" workbookViewId="0">
      <selection activeCell="F24" sqref="F24"/>
    </sheetView>
  </sheetViews>
  <sheetFormatPr defaultRowHeight="15" x14ac:dyDescent="0.25"/>
  <cols>
    <col min="1" max="1" width="9.140625" style="8"/>
    <col min="2" max="2" width="9.5703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customHeight="1" x14ac:dyDescent="0.25">
      <c r="B6" s="158" t="s">
        <v>265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6.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5.5" customHeight="1" x14ac:dyDescent="0.25">
      <c r="B9" s="48" t="s">
        <v>724</v>
      </c>
      <c r="C9" s="41" t="s">
        <v>266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5.5" customHeight="1" x14ac:dyDescent="0.25">
      <c r="B10" s="48" t="s">
        <v>725</v>
      </c>
      <c r="C10" s="41" t="s">
        <v>267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726</v>
      </c>
      <c r="C11" s="41" t="s">
        <v>722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55.5" customHeight="1" x14ac:dyDescent="0.25">
      <c r="B12" s="48" t="s">
        <v>727</v>
      </c>
      <c r="C12" s="41" t="s">
        <v>268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728</v>
      </c>
      <c r="C13" s="41" t="s">
        <v>269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729</v>
      </c>
      <c r="C14" s="41" t="s">
        <v>270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5.5" customHeight="1" x14ac:dyDescent="0.25">
      <c r="B15" s="48" t="s">
        <v>730</v>
      </c>
      <c r="C15" s="41" t="s">
        <v>271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25.5" x14ac:dyDescent="0.25">
      <c r="B16" s="48" t="s">
        <v>731</v>
      </c>
      <c r="C16" s="41" t="s">
        <v>272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732</v>
      </c>
      <c r="C17" s="41" t="s">
        <v>723</v>
      </c>
      <c r="D17" s="49"/>
      <c r="E17" s="24"/>
      <c r="F17" s="24"/>
      <c r="G17" s="24"/>
      <c r="H17" s="24"/>
      <c r="I17" s="53"/>
      <c r="J17" s="53"/>
      <c r="K17" s="53"/>
      <c r="L17" s="53"/>
      <c r="M17" s="54"/>
    </row>
    <row r="18" spans="2:13" ht="25.5" x14ac:dyDescent="0.25">
      <c r="B18" s="48" t="s">
        <v>733</v>
      </c>
      <c r="C18" s="41" t="s">
        <v>273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25.5" x14ac:dyDescent="0.25">
      <c r="B19" s="48" t="s">
        <v>734</v>
      </c>
      <c r="C19" s="41" t="s">
        <v>274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25.5" x14ac:dyDescent="0.25">
      <c r="B20" s="48" t="s">
        <v>735</v>
      </c>
      <c r="C20" s="41" t="s">
        <v>275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5.5" customHeight="1" x14ac:dyDescent="0.25">
      <c r="B21" s="48" t="s">
        <v>736</v>
      </c>
      <c r="C21" s="41" t="s">
        <v>276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63.75" x14ac:dyDescent="0.25">
      <c r="B22" s="48" t="s">
        <v>737</v>
      </c>
      <c r="C22" s="41" t="s">
        <v>277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25.5" x14ac:dyDescent="0.25">
      <c r="B23" s="48" t="s">
        <v>738</v>
      </c>
      <c r="C23" s="41" t="s">
        <v>278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5.5" customHeight="1" x14ac:dyDescent="0.25">
      <c r="B24" s="48" t="s">
        <v>739</v>
      </c>
      <c r="C24" s="41" t="s">
        <v>279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63.75" x14ac:dyDescent="0.25">
      <c r="B25" s="48" t="s">
        <v>740</v>
      </c>
      <c r="C25" s="41" t="s">
        <v>280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x14ac:dyDescent="0.25">
      <c r="B26" s="55"/>
      <c r="C26" s="56"/>
      <c r="D26" s="16"/>
      <c r="E26" s="21"/>
      <c r="F26" s="21"/>
      <c r="G26" s="21"/>
      <c r="H26" s="21"/>
      <c r="I26" s="21"/>
      <c r="J26" s="21"/>
      <c r="K26" s="21"/>
      <c r="L26" s="21"/>
      <c r="M26" s="16"/>
    </row>
    <row r="27" spans="2:13" ht="15" customHeight="1" x14ac:dyDescent="0.25">
      <c r="B27" s="153" t="s">
        <v>425</v>
      </c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</row>
    <row r="28" spans="2:13" ht="15" customHeight="1" x14ac:dyDescent="0.25">
      <c r="B28" s="16"/>
      <c r="C28" s="153" t="s">
        <v>426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</row>
    <row r="29" spans="2:13" ht="15" customHeight="1" x14ac:dyDescent="0.25">
      <c r="B29" s="17"/>
      <c r="C29" s="153" t="s">
        <v>18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 x14ac:dyDescent="0.25">
      <c r="B30" s="46"/>
      <c r="C30" s="46"/>
      <c r="D30" s="46"/>
      <c r="E30" s="8"/>
      <c r="F30" s="8"/>
      <c r="G30" s="8"/>
      <c r="H30" s="8"/>
      <c r="I30" s="8"/>
      <c r="J30" s="8"/>
      <c r="K30" s="8"/>
      <c r="L30" s="8"/>
      <c r="M30" s="9"/>
    </row>
    <row r="31" spans="2:13" x14ac:dyDescent="0.25">
      <c r="B31" s="46"/>
      <c r="C31" s="46"/>
      <c r="D31" s="47" t="s">
        <v>1343</v>
      </c>
      <c r="E31" s="161" t="s">
        <v>10</v>
      </c>
      <c r="F31" s="161"/>
      <c r="G31" s="161"/>
      <c r="H31" s="161"/>
      <c r="I31" s="161" t="s">
        <v>6</v>
      </c>
      <c r="J31" s="161"/>
      <c r="K31" s="161"/>
      <c r="L31" s="161"/>
      <c r="M31" s="9"/>
    </row>
    <row r="32" spans="2:13" ht="15" customHeight="1" x14ac:dyDescent="0.25">
      <c r="B32" s="8"/>
      <c r="C32" s="9"/>
      <c r="D32" s="147" t="s">
        <v>741</v>
      </c>
      <c r="E32" s="3" t="s">
        <v>11</v>
      </c>
      <c r="F32" s="3" t="s">
        <v>12</v>
      </c>
      <c r="G32" s="3" t="s">
        <v>13</v>
      </c>
      <c r="H32" s="3" t="s">
        <v>14</v>
      </c>
      <c r="I32" s="10" t="s">
        <v>11</v>
      </c>
      <c r="J32" s="10" t="s">
        <v>12</v>
      </c>
      <c r="K32" s="10" t="s">
        <v>13</v>
      </c>
      <c r="L32" s="10" t="s">
        <v>14</v>
      </c>
      <c r="M32" s="9"/>
    </row>
    <row r="33" spans="2:13" x14ac:dyDescent="0.25">
      <c r="B33" s="8"/>
      <c r="C33" s="9"/>
      <c r="D33" s="147"/>
      <c r="E33" s="5">
        <f>SUM(E9:E25)</f>
        <v>0</v>
      </c>
      <c r="F33" s="5">
        <f t="shared" ref="F33:L33" si="0">SUM(F9:F25)</f>
        <v>0</v>
      </c>
      <c r="G33" s="5">
        <f t="shared" si="0"/>
        <v>0</v>
      </c>
      <c r="H33" s="5">
        <f t="shared" si="0"/>
        <v>0</v>
      </c>
      <c r="I33" s="18">
        <f t="shared" si="0"/>
        <v>0</v>
      </c>
      <c r="J33" s="18">
        <f t="shared" si="0"/>
        <v>0</v>
      </c>
      <c r="K33" s="18">
        <f t="shared" si="0"/>
        <v>0</v>
      </c>
      <c r="L33" s="18">
        <f t="shared" si="0"/>
        <v>0</v>
      </c>
      <c r="M33" s="9"/>
    </row>
    <row r="34" spans="2:13" x14ac:dyDescent="0.25">
      <c r="D34" s="6" t="s">
        <v>742</v>
      </c>
      <c r="E34" s="5">
        <f>SUM(E9+E10+E12+E13+E14+E15+E16+E18+E19+E20+E21+E22+E23+E24+E25)</f>
        <v>0</v>
      </c>
      <c r="F34" s="5">
        <f t="shared" ref="F34:L34" si="1">SUM(F9+F10+F12+F13+F14+F15+F16+F18+F19+F20+F21+F22+F23+F24+F25)</f>
        <v>0</v>
      </c>
      <c r="G34" s="5">
        <f t="shared" si="1"/>
        <v>0</v>
      </c>
      <c r="H34" s="5">
        <f t="shared" si="1"/>
        <v>0</v>
      </c>
      <c r="I34" s="18">
        <f t="shared" si="1"/>
        <v>0</v>
      </c>
      <c r="J34" s="18">
        <f t="shared" si="1"/>
        <v>0</v>
      </c>
      <c r="K34" s="18">
        <f t="shared" si="1"/>
        <v>0</v>
      </c>
      <c r="L34" s="18">
        <f t="shared" si="1"/>
        <v>0</v>
      </c>
    </row>
    <row r="35" spans="2:13" x14ac:dyDescent="0.25">
      <c r="D35" s="6" t="s">
        <v>693</v>
      </c>
      <c r="E35" s="5">
        <f>SUM(E11+E17)</f>
        <v>0</v>
      </c>
      <c r="F35" s="5">
        <f t="shared" ref="F35:L35" si="2">SUM(F11+F17)</f>
        <v>0</v>
      </c>
      <c r="G35" s="5">
        <f t="shared" si="2"/>
        <v>0</v>
      </c>
      <c r="H35" s="5">
        <f t="shared" si="2"/>
        <v>0</v>
      </c>
      <c r="I35" s="18">
        <f t="shared" si="2"/>
        <v>0</v>
      </c>
      <c r="J35" s="18">
        <f t="shared" si="2"/>
        <v>0</v>
      </c>
      <c r="K35" s="18">
        <f t="shared" si="2"/>
        <v>0</v>
      </c>
      <c r="L35" s="18">
        <f t="shared" si="2"/>
        <v>0</v>
      </c>
    </row>
    <row r="36" spans="2:13" x14ac:dyDescent="0.25">
      <c r="D36" s="1"/>
      <c r="E36" s="2"/>
      <c r="F36" s="2"/>
      <c r="G36" s="2"/>
      <c r="H36" s="2"/>
      <c r="I36" s="2"/>
      <c r="J36" s="2"/>
      <c r="K36" s="2"/>
      <c r="L36" s="2"/>
    </row>
    <row r="37" spans="2:13" x14ac:dyDescent="0.25">
      <c r="D37" s="13" t="s">
        <v>376</v>
      </c>
      <c r="E37" s="14">
        <f>SUM(E34,H34)</f>
        <v>0</v>
      </c>
      <c r="F37" s="148">
        <f>SUM(E33,F33,H33)</f>
        <v>0</v>
      </c>
      <c r="G37" s="159" t="s">
        <v>377</v>
      </c>
      <c r="H37" s="159"/>
      <c r="I37" s="15">
        <f>SUM(I34,L34)</f>
        <v>0</v>
      </c>
      <c r="J37" s="150">
        <f>SUM(I33,J33,L33)</f>
        <v>0</v>
      </c>
      <c r="K37" s="160" t="s">
        <v>377</v>
      </c>
      <c r="L37" s="160"/>
    </row>
    <row r="38" spans="2:13" x14ac:dyDescent="0.25">
      <c r="D38" s="13" t="s">
        <v>378</v>
      </c>
      <c r="E38" s="14">
        <f>SUM(E35,F35,H35)</f>
        <v>0</v>
      </c>
      <c r="F38" s="148"/>
      <c r="G38" s="159"/>
      <c r="H38" s="159"/>
      <c r="I38" s="15">
        <f>SUM(I35,J35,L35)</f>
        <v>0</v>
      </c>
      <c r="J38" s="150"/>
      <c r="K38" s="160"/>
      <c r="L38" s="160"/>
    </row>
  </sheetData>
  <sheetProtection algorithmName="SHA-512" hashValue="wsNzRzBeQV/mk3bys5UCvgCQgNO43WRSF8KqQaNjFUVGTJ6vA2sH5tOyZxLLD2Fg3fugeG8E503iBwoXek5MHQ==" saltValue="JlcQQSscqgSdAYDbGO71nQ==" spinCount="100000" sheet="1" objects="1" scenarios="1"/>
  <mergeCells count="20">
    <mergeCell ref="B2:M2"/>
    <mergeCell ref="B4:M4"/>
    <mergeCell ref="B6:M6"/>
    <mergeCell ref="B3:M3"/>
    <mergeCell ref="B7:B8"/>
    <mergeCell ref="C7:C8"/>
    <mergeCell ref="D7:D8"/>
    <mergeCell ref="E7:H7"/>
    <mergeCell ref="I7:L7"/>
    <mergeCell ref="M7:M8"/>
    <mergeCell ref="F37:F38"/>
    <mergeCell ref="G37:H38"/>
    <mergeCell ref="J37:J38"/>
    <mergeCell ref="K37:L38"/>
    <mergeCell ref="B27:M27"/>
    <mergeCell ref="C28:M28"/>
    <mergeCell ref="C29:M29"/>
    <mergeCell ref="D32:D33"/>
    <mergeCell ref="E31:H31"/>
    <mergeCell ref="I31:L31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4BAB-C476-486D-94C7-C596E9C27FA2}">
  <sheetPr>
    <pageSetUpPr fitToPage="1"/>
  </sheetPr>
  <dimension ref="B1:M39"/>
  <sheetViews>
    <sheetView topLeftCell="A16" workbookViewId="0">
      <selection activeCell="G26" sqref="G26"/>
    </sheetView>
  </sheetViews>
  <sheetFormatPr defaultRowHeight="15" x14ac:dyDescent="0.25"/>
  <cols>
    <col min="1" max="1" width="9.140625" style="8"/>
    <col min="2" max="2" width="9.5703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284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746</v>
      </c>
      <c r="C9" s="41" t="s">
        <v>281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76.5" x14ac:dyDescent="0.25">
      <c r="B10" s="48" t="s">
        <v>747</v>
      </c>
      <c r="C10" s="41" t="s">
        <v>282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748</v>
      </c>
      <c r="C11" s="41" t="s">
        <v>283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749</v>
      </c>
      <c r="C12" s="41" t="s">
        <v>285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51" x14ac:dyDescent="0.25">
      <c r="B13" s="48" t="s">
        <v>750</v>
      </c>
      <c r="C13" s="41" t="s">
        <v>286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25.5" x14ac:dyDescent="0.25">
      <c r="B14" s="48" t="s">
        <v>751</v>
      </c>
      <c r="C14" s="41" t="s">
        <v>287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752</v>
      </c>
      <c r="C15" s="41" t="s">
        <v>288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25.5" x14ac:dyDescent="0.25">
      <c r="B16" s="48" t="s">
        <v>753</v>
      </c>
      <c r="C16" s="41" t="s">
        <v>289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754</v>
      </c>
      <c r="C17" s="41" t="s">
        <v>290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755</v>
      </c>
      <c r="C18" s="41" t="s">
        <v>291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756</v>
      </c>
      <c r="C19" s="41" t="s">
        <v>292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757</v>
      </c>
      <c r="C20" s="41" t="s">
        <v>743</v>
      </c>
      <c r="D20" s="49"/>
      <c r="E20" s="24"/>
      <c r="F20" s="24"/>
      <c r="G20" s="24"/>
      <c r="H20" s="24"/>
      <c r="I20" s="53"/>
      <c r="J20" s="53"/>
      <c r="K20" s="53"/>
      <c r="L20" s="53"/>
      <c r="M20" s="54"/>
    </row>
    <row r="21" spans="2:13" ht="51" x14ac:dyDescent="0.25">
      <c r="B21" s="48" t="s">
        <v>758</v>
      </c>
      <c r="C21" s="41" t="s">
        <v>293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759</v>
      </c>
      <c r="C22" s="41" t="s">
        <v>294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760</v>
      </c>
      <c r="C23" s="41" t="s">
        <v>295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25.5" x14ac:dyDescent="0.25">
      <c r="B24" s="48" t="s">
        <v>761</v>
      </c>
      <c r="C24" s="41" t="s">
        <v>296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762</v>
      </c>
      <c r="C25" s="41" t="s">
        <v>744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38.25" x14ac:dyDescent="0.25">
      <c r="B26" s="48" t="s">
        <v>763</v>
      </c>
      <c r="C26" s="41" t="s">
        <v>745</v>
      </c>
      <c r="D26" s="49"/>
      <c r="E26" s="24"/>
      <c r="F26" s="24"/>
      <c r="G26" s="24"/>
      <c r="H26" s="24"/>
      <c r="I26" s="53"/>
      <c r="J26" s="53"/>
      <c r="K26" s="53"/>
      <c r="L26" s="53"/>
      <c r="M26" s="54"/>
    </row>
    <row r="27" spans="2:13" x14ac:dyDescent="0.25">
      <c r="B27" s="55"/>
      <c r="C27" s="56"/>
      <c r="D27" s="16"/>
      <c r="E27" s="21"/>
      <c r="F27" s="21"/>
      <c r="G27" s="21"/>
      <c r="H27" s="21"/>
      <c r="I27" s="21"/>
      <c r="J27" s="21"/>
      <c r="K27" s="21"/>
      <c r="L27" s="21"/>
      <c r="M27" s="16"/>
    </row>
    <row r="28" spans="2:13" ht="15" customHeight="1" x14ac:dyDescent="0.25">
      <c r="B28" s="153" t="s">
        <v>425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</row>
    <row r="29" spans="2:13" ht="15" customHeight="1" x14ac:dyDescent="0.25">
      <c r="B29" s="16"/>
      <c r="C29" s="153" t="s">
        <v>426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 ht="15" customHeight="1" x14ac:dyDescent="0.25">
      <c r="B30" s="17"/>
      <c r="C30" s="153" t="s">
        <v>18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ht="15.75" customHeight="1" x14ac:dyDescent="0.25">
      <c r="B31" s="46"/>
      <c r="C31" s="46"/>
      <c r="D31" s="46"/>
      <c r="E31" s="8"/>
      <c r="F31" s="8"/>
      <c r="G31" s="8"/>
      <c r="H31" s="8"/>
      <c r="I31" s="8"/>
      <c r="J31" s="8"/>
      <c r="K31" s="8"/>
      <c r="L31" s="8"/>
      <c r="M31" s="9"/>
    </row>
    <row r="32" spans="2:13" x14ac:dyDescent="0.25">
      <c r="B32" s="46"/>
      <c r="C32" s="46"/>
      <c r="D32" s="47" t="s">
        <v>1343</v>
      </c>
      <c r="E32" s="161" t="s">
        <v>10</v>
      </c>
      <c r="F32" s="161"/>
      <c r="G32" s="161"/>
      <c r="H32" s="161"/>
      <c r="I32" s="161" t="s">
        <v>6</v>
      </c>
      <c r="J32" s="161"/>
      <c r="K32" s="161"/>
      <c r="L32" s="161"/>
      <c r="M32" s="9"/>
    </row>
    <row r="33" spans="2:13" ht="15" customHeight="1" x14ac:dyDescent="0.25">
      <c r="B33" s="8"/>
      <c r="C33" s="9"/>
      <c r="D33" s="147" t="s">
        <v>764</v>
      </c>
      <c r="E33" s="3" t="s">
        <v>11</v>
      </c>
      <c r="F33" s="3" t="s">
        <v>12</v>
      </c>
      <c r="G33" s="3" t="s">
        <v>13</v>
      </c>
      <c r="H33" s="3" t="s">
        <v>14</v>
      </c>
      <c r="I33" s="10" t="s">
        <v>11</v>
      </c>
      <c r="J33" s="10" t="s">
        <v>12</v>
      </c>
      <c r="K33" s="10" t="s">
        <v>13</v>
      </c>
      <c r="L33" s="10" t="s">
        <v>14</v>
      </c>
      <c r="M33" s="9"/>
    </row>
    <row r="34" spans="2:13" x14ac:dyDescent="0.25">
      <c r="B34" s="8"/>
      <c r="C34" s="9"/>
      <c r="D34" s="147"/>
      <c r="E34" s="5">
        <f>SUM(E9:E26)</f>
        <v>0</v>
      </c>
      <c r="F34" s="5">
        <f t="shared" ref="F34:L34" si="0">SUM(F9:F26)</f>
        <v>0</v>
      </c>
      <c r="G34" s="5">
        <f t="shared" si="0"/>
        <v>0</v>
      </c>
      <c r="H34" s="5">
        <f t="shared" si="0"/>
        <v>0</v>
      </c>
      <c r="I34" s="18">
        <f t="shared" si="0"/>
        <v>0</v>
      </c>
      <c r="J34" s="18">
        <f t="shared" si="0"/>
        <v>0</v>
      </c>
      <c r="K34" s="18">
        <f t="shared" si="0"/>
        <v>0</v>
      </c>
      <c r="L34" s="18">
        <f t="shared" si="0"/>
        <v>0</v>
      </c>
      <c r="M34" s="9"/>
    </row>
    <row r="35" spans="2:13" x14ac:dyDescent="0.25">
      <c r="D35" s="6" t="s">
        <v>742</v>
      </c>
      <c r="E35" s="5">
        <f>SUM(E9+E10+E11+E12+E13+E14+E15+E16+E17+E18+E19+E21+E22+E23+E24)</f>
        <v>0</v>
      </c>
      <c r="F35" s="5">
        <f t="shared" ref="F35:L35" si="1">SUM(F9+F10+F11+F12+F13+F14+F15+F16+F17+F18+F19+F21+F22+F23+F24)</f>
        <v>0</v>
      </c>
      <c r="G35" s="5">
        <f t="shared" si="1"/>
        <v>0</v>
      </c>
      <c r="H35" s="5">
        <f t="shared" si="1"/>
        <v>0</v>
      </c>
      <c r="I35" s="18">
        <f t="shared" si="1"/>
        <v>0</v>
      </c>
      <c r="J35" s="18">
        <f t="shared" si="1"/>
        <v>0</v>
      </c>
      <c r="K35" s="18">
        <f t="shared" si="1"/>
        <v>0</v>
      </c>
      <c r="L35" s="18">
        <f t="shared" si="1"/>
        <v>0</v>
      </c>
    </row>
    <row r="36" spans="2:13" x14ac:dyDescent="0.25">
      <c r="D36" s="6" t="s">
        <v>765</v>
      </c>
      <c r="E36" s="5">
        <f>SUM(E20+E25+E26)</f>
        <v>0</v>
      </c>
      <c r="F36" s="5">
        <f t="shared" ref="F36:L36" si="2">SUM(F20+F25+F26)</f>
        <v>0</v>
      </c>
      <c r="G36" s="5">
        <f t="shared" si="2"/>
        <v>0</v>
      </c>
      <c r="H36" s="5">
        <f t="shared" si="2"/>
        <v>0</v>
      </c>
      <c r="I36" s="18">
        <f t="shared" si="2"/>
        <v>0</v>
      </c>
      <c r="J36" s="18">
        <f t="shared" si="2"/>
        <v>0</v>
      </c>
      <c r="K36" s="18">
        <f t="shared" si="2"/>
        <v>0</v>
      </c>
      <c r="L36" s="18">
        <f t="shared" si="2"/>
        <v>0</v>
      </c>
    </row>
    <row r="37" spans="2:13" x14ac:dyDescent="0.25">
      <c r="D37" s="1"/>
      <c r="E37" s="2"/>
      <c r="F37" s="2"/>
      <c r="G37" s="2"/>
      <c r="H37" s="2"/>
      <c r="I37" s="2"/>
      <c r="J37" s="2"/>
      <c r="K37" s="2"/>
      <c r="L37" s="2"/>
    </row>
    <row r="38" spans="2:13" x14ac:dyDescent="0.25">
      <c r="D38" s="13" t="s">
        <v>376</v>
      </c>
      <c r="E38" s="14">
        <f>SUM(E35,H35)</f>
        <v>0</v>
      </c>
      <c r="F38" s="148">
        <f>SUM(E34,F34,H34)</f>
        <v>0</v>
      </c>
      <c r="G38" s="159" t="s">
        <v>377</v>
      </c>
      <c r="H38" s="159"/>
      <c r="I38" s="15">
        <f>SUM(I35,L35)</f>
        <v>0</v>
      </c>
      <c r="J38" s="150">
        <f>SUM(I34,J34,L34)</f>
        <v>0</v>
      </c>
      <c r="K38" s="160" t="s">
        <v>377</v>
      </c>
      <c r="L38" s="160"/>
    </row>
    <row r="39" spans="2:13" x14ac:dyDescent="0.25">
      <c r="D39" s="13" t="s">
        <v>378</v>
      </c>
      <c r="E39" s="14">
        <f>SUM(E36,F36,H36)</f>
        <v>0</v>
      </c>
      <c r="F39" s="148"/>
      <c r="G39" s="159"/>
      <c r="H39" s="159"/>
      <c r="I39" s="15">
        <f>SUM(I36,J36,L36)</f>
        <v>0</v>
      </c>
      <c r="J39" s="150"/>
      <c r="K39" s="160"/>
      <c r="L39" s="160"/>
    </row>
  </sheetData>
  <sheetProtection algorithmName="SHA-512" hashValue="7wboVTaAT5nYoMKEZyF7tZlBUKfdAalLTY4p/XJAy/Cr0vD4xRakxuLZTZ2tovvnRZh9vtZlsanqyjiRl7dSNg==" saltValue="M7dor2wNMY2wbBgOIawNLg==" spinCount="100000" sheet="1" objects="1" scenarios="1"/>
  <mergeCells count="21">
    <mergeCell ref="B2:M2"/>
    <mergeCell ref="B4:M4"/>
    <mergeCell ref="B5:M5"/>
    <mergeCell ref="B6:M6"/>
    <mergeCell ref="B3:M3"/>
    <mergeCell ref="F38:F39"/>
    <mergeCell ref="G38:H39"/>
    <mergeCell ref="J38:J39"/>
    <mergeCell ref="K38:L39"/>
    <mergeCell ref="B28:M28"/>
    <mergeCell ref="D33:D34"/>
    <mergeCell ref="E7:H7"/>
    <mergeCell ref="E32:H32"/>
    <mergeCell ref="C30:M30"/>
    <mergeCell ref="C29:M29"/>
    <mergeCell ref="B7:B8"/>
    <mergeCell ref="M7:M8"/>
    <mergeCell ref="D7:D8"/>
    <mergeCell ref="I32:L32"/>
    <mergeCell ref="I7:L7"/>
    <mergeCell ref="C7:C8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F88FB-60EB-49CC-B9BC-CB6948E770DE}">
  <sheetPr>
    <pageSetUpPr fitToPage="1"/>
  </sheetPr>
  <dimension ref="B1:M64"/>
  <sheetViews>
    <sheetView topLeftCell="A10" workbookViewId="0">
      <selection activeCell="F17" sqref="F17"/>
    </sheetView>
  </sheetViews>
  <sheetFormatPr defaultRowHeight="15" x14ac:dyDescent="0.25"/>
  <cols>
    <col min="1" max="1" width="9.140625" style="8"/>
    <col min="2" max="2" width="10.140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297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89.25" x14ac:dyDescent="0.25">
      <c r="B9" s="48" t="s">
        <v>775</v>
      </c>
      <c r="C9" s="41" t="s">
        <v>298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89.25" x14ac:dyDescent="0.25">
      <c r="B10" s="48" t="s">
        <v>776</v>
      </c>
      <c r="C10" s="41" t="s">
        <v>299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777</v>
      </c>
      <c r="C11" s="41" t="s">
        <v>300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76.5" x14ac:dyDescent="0.25">
      <c r="B12" s="48" t="s">
        <v>778</v>
      </c>
      <c r="C12" s="41" t="s">
        <v>766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38.25" x14ac:dyDescent="0.25">
      <c r="B13" s="48" t="s">
        <v>779</v>
      </c>
      <c r="C13" s="41" t="s">
        <v>301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51" x14ac:dyDescent="0.25">
      <c r="B14" s="48" t="s">
        <v>780</v>
      </c>
      <c r="C14" s="41" t="s">
        <v>767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51" x14ac:dyDescent="0.25">
      <c r="B15" s="48" t="s">
        <v>781</v>
      </c>
      <c r="C15" s="41" t="s">
        <v>302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76.5" x14ac:dyDescent="0.25">
      <c r="B16" s="48" t="s">
        <v>782</v>
      </c>
      <c r="C16" s="41" t="s">
        <v>303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76.5" x14ac:dyDescent="0.25">
      <c r="B17" s="48" t="s">
        <v>783</v>
      </c>
      <c r="C17" s="41" t="s">
        <v>304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784</v>
      </c>
      <c r="C18" s="41" t="s">
        <v>305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785</v>
      </c>
      <c r="C19" s="41" t="s">
        <v>768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25.5" x14ac:dyDescent="0.25">
      <c r="B20" s="48" t="s">
        <v>786</v>
      </c>
      <c r="C20" s="41" t="s">
        <v>769</v>
      </c>
      <c r="D20" s="49"/>
      <c r="E20" s="24"/>
      <c r="F20" s="24"/>
      <c r="G20" s="24"/>
      <c r="H20" s="24"/>
      <c r="I20" s="53"/>
      <c r="J20" s="53"/>
      <c r="K20" s="53"/>
      <c r="L20" s="53"/>
      <c r="M20" s="54"/>
    </row>
    <row r="21" spans="2:13" ht="63.75" x14ac:dyDescent="0.25">
      <c r="B21" s="48" t="s">
        <v>787</v>
      </c>
      <c r="C21" s="41" t="s">
        <v>306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788</v>
      </c>
      <c r="C22" s="41" t="s">
        <v>307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63.75" x14ac:dyDescent="0.25">
      <c r="B23" s="48" t="s">
        <v>789</v>
      </c>
      <c r="C23" s="41" t="s">
        <v>770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76.5" x14ac:dyDescent="0.25">
      <c r="B24" s="48" t="s">
        <v>790</v>
      </c>
      <c r="C24" s="41" t="s">
        <v>308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791</v>
      </c>
      <c r="C25" s="41" t="s">
        <v>22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25.5" x14ac:dyDescent="0.25">
      <c r="B26" s="48" t="s">
        <v>792</v>
      </c>
      <c r="C26" s="41" t="s">
        <v>309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38.25" x14ac:dyDescent="0.25">
      <c r="B27" s="48" t="s">
        <v>793</v>
      </c>
      <c r="C27" s="41" t="s">
        <v>26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51" x14ac:dyDescent="0.25">
      <c r="B28" s="48" t="s">
        <v>794</v>
      </c>
      <c r="C28" s="41" t="s">
        <v>310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76.5" x14ac:dyDescent="0.25">
      <c r="B29" s="48" t="s">
        <v>795</v>
      </c>
      <c r="C29" s="41" t="s">
        <v>311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796</v>
      </c>
      <c r="C30" s="41" t="s">
        <v>312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76.5" x14ac:dyDescent="0.25">
      <c r="B31" s="48" t="s">
        <v>797</v>
      </c>
      <c r="C31" s="41" t="s">
        <v>313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" x14ac:dyDescent="0.25">
      <c r="B32" s="48" t="s">
        <v>798</v>
      </c>
      <c r="C32" s="41" t="s">
        <v>314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799</v>
      </c>
      <c r="C33" s="41" t="s">
        <v>23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51" x14ac:dyDescent="0.25">
      <c r="B34" s="48" t="s">
        <v>800</v>
      </c>
      <c r="C34" s="41" t="s">
        <v>315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63.75" x14ac:dyDescent="0.25">
      <c r="B35" s="48" t="s">
        <v>801</v>
      </c>
      <c r="C35" s="41" t="s">
        <v>771</v>
      </c>
      <c r="D35" s="49"/>
      <c r="E35" s="24"/>
      <c r="F35" s="24"/>
      <c r="G35" s="24"/>
      <c r="H35" s="24"/>
      <c r="I35" s="53"/>
      <c r="J35" s="53"/>
      <c r="K35" s="53"/>
      <c r="L35" s="53"/>
      <c r="M35" s="54"/>
    </row>
    <row r="36" spans="2:13" ht="25.5" x14ac:dyDescent="0.25">
      <c r="B36" s="48" t="s">
        <v>802</v>
      </c>
      <c r="C36" s="41" t="s">
        <v>316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76.5" x14ac:dyDescent="0.25">
      <c r="B37" s="48" t="s">
        <v>803</v>
      </c>
      <c r="C37" s="41" t="s">
        <v>772</v>
      </c>
      <c r="D37" s="49"/>
      <c r="E37" s="24"/>
      <c r="F37" s="24"/>
      <c r="G37" s="24"/>
      <c r="H37" s="24"/>
      <c r="I37" s="53"/>
      <c r="J37" s="53"/>
      <c r="K37" s="53"/>
      <c r="L37" s="53"/>
      <c r="M37" s="54"/>
    </row>
    <row r="38" spans="2:13" ht="51" x14ac:dyDescent="0.25">
      <c r="B38" s="48" t="s">
        <v>804</v>
      </c>
      <c r="C38" s="41" t="s">
        <v>317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38.25" x14ac:dyDescent="0.25">
      <c r="B39" s="48" t="s">
        <v>805</v>
      </c>
      <c r="C39" s="41" t="s">
        <v>318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63.75" x14ac:dyDescent="0.25">
      <c r="B40" s="48" t="s">
        <v>806</v>
      </c>
      <c r="C40" s="41" t="s">
        <v>319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51" x14ac:dyDescent="0.25">
      <c r="B41" s="48" t="s">
        <v>807</v>
      </c>
      <c r="C41" s="41" t="s">
        <v>24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63.75" x14ac:dyDescent="0.25">
      <c r="B42" s="48" t="s">
        <v>808</v>
      </c>
      <c r="C42" s="41" t="s">
        <v>320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51" x14ac:dyDescent="0.25">
      <c r="B43" s="48" t="s">
        <v>809</v>
      </c>
      <c r="C43" s="41" t="s">
        <v>321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63.75" x14ac:dyDescent="0.25">
      <c r="B44" s="48" t="s">
        <v>810</v>
      </c>
      <c r="C44" s="41" t="s">
        <v>773</v>
      </c>
      <c r="D44" s="49"/>
      <c r="E44" s="24"/>
      <c r="F44" s="24"/>
      <c r="G44" s="24"/>
      <c r="H44" s="24"/>
      <c r="I44" s="53"/>
      <c r="J44" s="53"/>
      <c r="K44" s="53"/>
      <c r="L44" s="53"/>
      <c r="M44" s="54"/>
    </row>
    <row r="45" spans="2:13" ht="38.25" x14ac:dyDescent="0.25">
      <c r="B45" s="48" t="s">
        <v>811</v>
      </c>
      <c r="C45" s="41" t="s">
        <v>322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38.25" x14ac:dyDescent="0.25">
      <c r="B46" s="48" t="s">
        <v>812</v>
      </c>
      <c r="C46" s="41" t="s">
        <v>323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38.25" x14ac:dyDescent="0.25">
      <c r="B47" s="48" t="s">
        <v>813</v>
      </c>
      <c r="C47" s="41" t="s">
        <v>324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25.5" x14ac:dyDescent="0.25">
      <c r="B48" s="48" t="s">
        <v>814</v>
      </c>
      <c r="C48" s="41" t="s">
        <v>774</v>
      </c>
      <c r="D48" s="49"/>
      <c r="E48" s="24"/>
      <c r="F48" s="24"/>
      <c r="G48" s="24"/>
      <c r="H48" s="24"/>
      <c r="I48" s="53"/>
      <c r="J48" s="53"/>
      <c r="K48" s="53"/>
      <c r="L48" s="53"/>
      <c r="M48" s="54"/>
    </row>
    <row r="49" spans="2:13" ht="51" x14ac:dyDescent="0.25">
      <c r="B49" s="48" t="s">
        <v>815</v>
      </c>
      <c r="C49" s="41" t="s">
        <v>325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38.25" x14ac:dyDescent="0.25">
      <c r="B50" s="48" t="s">
        <v>816</v>
      </c>
      <c r="C50" s="41" t="s">
        <v>25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38.25" x14ac:dyDescent="0.25">
      <c r="B51" s="48" t="s">
        <v>817</v>
      </c>
      <c r="C51" s="41" t="s">
        <v>326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x14ac:dyDescent="0.25">
      <c r="B52" s="55"/>
      <c r="C52" s="56"/>
      <c r="D52" s="16"/>
      <c r="E52" s="21"/>
      <c r="F52" s="21"/>
      <c r="G52" s="21"/>
      <c r="H52" s="21"/>
      <c r="I52" s="21"/>
      <c r="J52" s="21"/>
      <c r="K52" s="21"/>
      <c r="L52" s="21"/>
      <c r="M52" s="16"/>
    </row>
    <row r="53" spans="2:13" ht="15" customHeight="1" x14ac:dyDescent="0.25">
      <c r="B53" s="153" t="s">
        <v>425</v>
      </c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</row>
    <row r="54" spans="2:13" ht="15" customHeight="1" x14ac:dyDescent="0.25">
      <c r="B54" s="16"/>
      <c r="C54" s="153" t="s">
        <v>426</v>
      </c>
      <c r="D54" s="153"/>
      <c r="E54" s="153"/>
      <c r="F54" s="153"/>
      <c r="G54" s="153"/>
      <c r="H54" s="153"/>
      <c r="I54" s="153"/>
      <c r="J54" s="153"/>
      <c r="K54" s="153"/>
      <c r="L54" s="153"/>
      <c r="M54" s="153"/>
    </row>
    <row r="55" spans="2:13" ht="15" customHeight="1" x14ac:dyDescent="0.25">
      <c r="B55" s="17"/>
      <c r="C55" s="153" t="s">
        <v>18</v>
      </c>
      <c r="D55" s="153"/>
      <c r="E55" s="153"/>
      <c r="F55" s="153"/>
      <c r="G55" s="153"/>
      <c r="H55" s="153"/>
      <c r="I55" s="153"/>
      <c r="J55" s="153"/>
      <c r="K55" s="153"/>
      <c r="L55" s="153"/>
      <c r="M55" s="153"/>
    </row>
    <row r="56" spans="2:13" x14ac:dyDescent="0.25">
      <c r="B56" s="46"/>
      <c r="C56" s="46"/>
      <c r="D56" s="46"/>
      <c r="E56" s="8"/>
      <c r="F56" s="8"/>
      <c r="G56" s="8"/>
      <c r="H56" s="8"/>
      <c r="I56" s="8"/>
      <c r="J56" s="8"/>
      <c r="K56" s="8"/>
      <c r="L56" s="8"/>
      <c r="M56" s="9"/>
    </row>
    <row r="57" spans="2:13" x14ac:dyDescent="0.25">
      <c r="B57" s="46"/>
      <c r="C57" s="46"/>
      <c r="D57" s="47" t="s">
        <v>1343</v>
      </c>
      <c r="E57" s="161" t="s">
        <v>10</v>
      </c>
      <c r="F57" s="161"/>
      <c r="G57" s="161"/>
      <c r="H57" s="161"/>
      <c r="I57" s="161" t="s">
        <v>6</v>
      </c>
      <c r="J57" s="161"/>
      <c r="K57" s="161"/>
      <c r="L57" s="161"/>
      <c r="M57" s="9"/>
    </row>
    <row r="58" spans="2:13" ht="15" customHeight="1" x14ac:dyDescent="0.25">
      <c r="B58" s="8"/>
      <c r="C58" s="9"/>
      <c r="D58" s="147" t="s">
        <v>818</v>
      </c>
      <c r="E58" s="3" t="s">
        <v>11</v>
      </c>
      <c r="F58" s="3" t="s">
        <v>12</v>
      </c>
      <c r="G58" s="3" t="s">
        <v>13</v>
      </c>
      <c r="H58" s="3" t="s">
        <v>14</v>
      </c>
      <c r="I58" s="10" t="s">
        <v>11</v>
      </c>
      <c r="J58" s="10" t="s">
        <v>12</v>
      </c>
      <c r="K58" s="10" t="s">
        <v>13</v>
      </c>
      <c r="L58" s="10" t="s">
        <v>14</v>
      </c>
      <c r="M58" s="9"/>
    </row>
    <row r="59" spans="2:13" x14ac:dyDescent="0.25">
      <c r="B59" s="8"/>
      <c r="C59" s="9"/>
      <c r="D59" s="147"/>
      <c r="E59" s="5">
        <f>SUM(E9:E51)</f>
        <v>0</v>
      </c>
      <c r="F59" s="5">
        <f t="shared" ref="F59:L59" si="0">SUM(F9:F51)</f>
        <v>0</v>
      </c>
      <c r="G59" s="5">
        <f t="shared" si="0"/>
        <v>0</v>
      </c>
      <c r="H59" s="5">
        <f t="shared" si="0"/>
        <v>0</v>
      </c>
      <c r="I59" s="18">
        <f t="shared" si="0"/>
        <v>0</v>
      </c>
      <c r="J59" s="18">
        <f t="shared" si="0"/>
        <v>0</v>
      </c>
      <c r="K59" s="18">
        <f t="shared" si="0"/>
        <v>0</v>
      </c>
      <c r="L59" s="18">
        <f t="shared" si="0"/>
        <v>0</v>
      </c>
      <c r="M59" s="9"/>
    </row>
    <row r="60" spans="2:13" x14ac:dyDescent="0.25">
      <c r="D60" s="6" t="s">
        <v>819</v>
      </c>
      <c r="E60" s="5">
        <f>SUM(E9+E10+E11+E13+E15+E16+E17+E18+E21+E22+E24+E25+E26+E27+E28+E29+E30+E31+E32+E33+E34+E36+E38+E39+E40+E41+E42+E43+E45+E46+E47+E49+E50+E51)</f>
        <v>0</v>
      </c>
      <c r="F60" s="5">
        <f t="shared" ref="F60:L60" si="1">SUM(F9+F10+F11+F13+F15+F16+F17+F18+F21+F22+F24+F25+F26+F27+F28+F29+F30+F31+F32+F33+F34+F36+F38+F39+F40+F41+F42+F43+F45+F46+F47+F49+F50+F51)</f>
        <v>0</v>
      </c>
      <c r="G60" s="5">
        <f t="shared" si="1"/>
        <v>0</v>
      </c>
      <c r="H60" s="5">
        <f t="shared" si="1"/>
        <v>0</v>
      </c>
      <c r="I60" s="18">
        <f t="shared" si="1"/>
        <v>0</v>
      </c>
      <c r="J60" s="18">
        <f t="shared" si="1"/>
        <v>0</v>
      </c>
      <c r="K60" s="18">
        <f t="shared" si="1"/>
        <v>0</v>
      </c>
      <c r="L60" s="18">
        <f t="shared" si="1"/>
        <v>0</v>
      </c>
    </row>
    <row r="61" spans="2:13" x14ac:dyDescent="0.25">
      <c r="D61" s="6" t="s">
        <v>820</v>
      </c>
      <c r="E61" s="5">
        <f>SUM(E12+E14+E19+E20+E23+E35+E37+E44+E48)</f>
        <v>0</v>
      </c>
      <c r="F61" s="5">
        <f t="shared" ref="F61:L61" si="2">SUM(F12+F14+F19+F20+F23+F35+F37+F44+F48)</f>
        <v>0</v>
      </c>
      <c r="G61" s="5">
        <f t="shared" si="2"/>
        <v>0</v>
      </c>
      <c r="H61" s="5">
        <f t="shared" si="2"/>
        <v>0</v>
      </c>
      <c r="I61" s="18">
        <f t="shared" si="2"/>
        <v>0</v>
      </c>
      <c r="J61" s="18">
        <f t="shared" si="2"/>
        <v>0</v>
      </c>
      <c r="K61" s="18">
        <f t="shared" si="2"/>
        <v>0</v>
      </c>
      <c r="L61" s="18">
        <f t="shared" si="2"/>
        <v>0</v>
      </c>
    </row>
    <row r="62" spans="2:13" x14ac:dyDescent="0.25">
      <c r="D62" s="1"/>
      <c r="E62" s="2"/>
      <c r="F62" s="2"/>
      <c r="G62" s="2"/>
      <c r="H62" s="2"/>
      <c r="I62" s="2"/>
      <c r="J62" s="2"/>
      <c r="K62" s="2"/>
      <c r="L62" s="2"/>
    </row>
    <row r="63" spans="2:13" x14ac:dyDescent="0.25">
      <c r="D63" s="13" t="s">
        <v>376</v>
      </c>
      <c r="E63" s="14">
        <f>SUM(E60,H60)</f>
        <v>0</v>
      </c>
      <c r="F63" s="148">
        <f>SUM(E59,F59,H59)</f>
        <v>0</v>
      </c>
      <c r="G63" s="159" t="s">
        <v>377</v>
      </c>
      <c r="H63" s="159"/>
      <c r="I63" s="15">
        <f>SUM(I60,L60)</f>
        <v>0</v>
      </c>
      <c r="J63" s="150">
        <f>SUM(I59,J59,L59)</f>
        <v>0</v>
      </c>
      <c r="K63" s="160" t="s">
        <v>377</v>
      </c>
      <c r="L63" s="160"/>
    </row>
    <row r="64" spans="2:13" x14ac:dyDescent="0.25">
      <c r="D64" s="13" t="s">
        <v>378</v>
      </c>
      <c r="E64" s="14">
        <f>SUM(E61,F61,H61)</f>
        <v>0</v>
      </c>
      <c r="F64" s="148"/>
      <c r="G64" s="159"/>
      <c r="H64" s="159"/>
      <c r="I64" s="15">
        <f>SUM(I61,J61,L61)</f>
        <v>0</v>
      </c>
      <c r="J64" s="150"/>
      <c r="K64" s="160"/>
      <c r="L64" s="160"/>
    </row>
  </sheetData>
  <sheetProtection algorithmName="SHA-512" hashValue="0qNmWPbLDvoqgysmleUF0w3Hhws35S1SCNWv0uICcAtlV3SByFFbF0h6cS6UyHhWjI5/q24CNN22EQqwy+qJEA==" saltValue="z9XqgAd/f8txpIcdYT1nXg==" spinCount="100000" sheet="1" objects="1" scenarios="1"/>
  <mergeCells count="21">
    <mergeCell ref="F63:F64"/>
    <mergeCell ref="G63:H64"/>
    <mergeCell ref="J63:J64"/>
    <mergeCell ref="K63:L64"/>
    <mergeCell ref="B53:M53"/>
    <mergeCell ref="E57:H57"/>
    <mergeCell ref="I57:L57"/>
    <mergeCell ref="C54:M54"/>
    <mergeCell ref="C55:M55"/>
    <mergeCell ref="D58:D59"/>
    <mergeCell ref="M7:M8"/>
    <mergeCell ref="B7:B8"/>
    <mergeCell ref="C7:C8"/>
    <mergeCell ref="D7:D8"/>
    <mergeCell ref="E7:H7"/>
    <mergeCell ref="I7:L7"/>
    <mergeCell ref="B2:M2"/>
    <mergeCell ref="B3:M3"/>
    <mergeCell ref="B4:M4"/>
    <mergeCell ref="B5:M5"/>
    <mergeCell ref="B6:M6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97298-87CF-4336-B74F-294931F74EBF}">
  <sheetPr>
    <pageSetUpPr fitToPage="1"/>
  </sheetPr>
  <dimension ref="B1:M32"/>
  <sheetViews>
    <sheetView topLeftCell="A6" workbookViewId="0">
      <selection activeCell="C22" sqref="C22:M22"/>
    </sheetView>
  </sheetViews>
  <sheetFormatPr defaultRowHeight="15" x14ac:dyDescent="0.25"/>
  <cols>
    <col min="1" max="1" width="9.140625" style="8"/>
    <col min="2" max="2" width="9.5703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327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25.5" x14ac:dyDescent="0.25">
      <c r="B9" s="48" t="s">
        <v>831</v>
      </c>
      <c r="C9" s="41" t="s">
        <v>821</v>
      </c>
      <c r="D9" s="49"/>
      <c r="E9" s="24"/>
      <c r="F9" s="24"/>
      <c r="G9" s="24"/>
      <c r="H9" s="24"/>
      <c r="I9" s="53"/>
      <c r="J9" s="53"/>
      <c r="K9" s="53"/>
      <c r="L9" s="53"/>
      <c r="M9" s="54"/>
    </row>
    <row r="10" spans="2:13" ht="63.75" x14ac:dyDescent="0.25">
      <c r="B10" s="48" t="s">
        <v>832</v>
      </c>
      <c r="C10" s="41" t="s">
        <v>822</v>
      </c>
      <c r="D10" s="49"/>
      <c r="E10" s="24"/>
      <c r="F10" s="24"/>
      <c r="G10" s="24"/>
      <c r="H10" s="24"/>
      <c r="I10" s="53"/>
      <c r="J10" s="53"/>
      <c r="K10" s="53"/>
      <c r="L10" s="53"/>
      <c r="M10" s="54"/>
    </row>
    <row r="11" spans="2:13" ht="38.25" x14ac:dyDescent="0.25">
      <c r="B11" s="48" t="s">
        <v>833</v>
      </c>
      <c r="C11" s="41" t="s">
        <v>823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63.75" x14ac:dyDescent="0.25">
      <c r="B12" s="48" t="s">
        <v>834</v>
      </c>
      <c r="C12" s="41" t="s">
        <v>824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25.5" x14ac:dyDescent="0.25">
      <c r="B13" s="48" t="s">
        <v>835</v>
      </c>
      <c r="C13" s="41" t="s">
        <v>825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25.5" x14ac:dyDescent="0.25">
      <c r="B14" s="48" t="s">
        <v>836</v>
      </c>
      <c r="C14" s="41" t="s">
        <v>826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38.25" x14ac:dyDescent="0.25">
      <c r="B15" s="48" t="s">
        <v>837</v>
      </c>
      <c r="C15" s="41" t="s">
        <v>827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38.25" x14ac:dyDescent="0.25">
      <c r="B16" s="48" t="s">
        <v>838</v>
      </c>
      <c r="C16" s="41" t="s">
        <v>328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839</v>
      </c>
      <c r="C17" s="41" t="s">
        <v>329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63.75" x14ac:dyDescent="0.25">
      <c r="B18" s="48" t="s">
        <v>840</v>
      </c>
      <c r="C18" s="41" t="s">
        <v>828</v>
      </c>
      <c r="D18" s="49"/>
      <c r="E18" s="24"/>
      <c r="F18" s="24"/>
      <c r="G18" s="24"/>
      <c r="H18" s="24"/>
      <c r="I18" s="53"/>
      <c r="J18" s="53"/>
      <c r="K18" s="53"/>
      <c r="L18" s="53"/>
      <c r="M18" s="54"/>
    </row>
    <row r="19" spans="2:13" ht="25.5" x14ac:dyDescent="0.25">
      <c r="B19" s="48" t="s">
        <v>841</v>
      </c>
      <c r="C19" s="41" t="s">
        <v>829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x14ac:dyDescent="0.25">
      <c r="B20" s="55"/>
      <c r="C20" s="56"/>
      <c r="D20" s="16"/>
      <c r="E20" s="21"/>
      <c r="F20" s="21"/>
      <c r="G20" s="21"/>
      <c r="H20" s="21"/>
      <c r="I20" s="21"/>
      <c r="J20" s="21"/>
      <c r="K20" s="21"/>
      <c r="L20" s="21"/>
      <c r="M20" s="16"/>
    </row>
    <row r="21" spans="2:13" ht="15" customHeight="1" x14ac:dyDescent="0.25">
      <c r="B21" s="153" t="s">
        <v>425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2:13" ht="15" customHeight="1" x14ac:dyDescent="0.25">
      <c r="B22" s="16"/>
      <c r="C22" s="153" t="s">
        <v>426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</row>
    <row r="23" spans="2:13" ht="15" customHeight="1" x14ac:dyDescent="0.25">
      <c r="B23" s="17"/>
      <c r="C23" s="153" t="s">
        <v>18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2:13" x14ac:dyDescent="0.25">
      <c r="B24" s="46"/>
      <c r="C24" s="46"/>
      <c r="D24" s="46"/>
      <c r="E24" s="8"/>
      <c r="F24" s="8"/>
      <c r="G24" s="8"/>
      <c r="H24" s="8"/>
      <c r="I24" s="8"/>
      <c r="J24" s="8"/>
      <c r="K24" s="8"/>
      <c r="L24" s="8"/>
      <c r="M24" s="9"/>
    </row>
    <row r="25" spans="2:13" x14ac:dyDescent="0.25">
      <c r="B25" s="46"/>
      <c r="C25" s="46"/>
      <c r="D25" s="47" t="s">
        <v>1343</v>
      </c>
      <c r="E25" s="161" t="s">
        <v>10</v>
      </c>
      <c r="F25" s="161"/>
      <c r="G25" s="161"/>
      <c r="H25" s="161"/>
      <c r="I25" s="161" t="s">
        <v>6</v>
      </c>
      <c r="J25" s="161"/>
      <c r="K25" s="161"/>
      <c r="L25" s="161"/>
      <c r="M25" s="9"/>
    </row>
    <row r="26" spans="2:13" ht="15" customHeight="1" x14ac:dyDescent="0.25">
      <c r="B26" s="8"/>
      <c r="C26" s="9"/>
      <c r="D26" s="147" t="s">
        <v>830</v>
      </c>
      <c r="E26" s="3" t="s">
        <v>11</v>
      </c>
      <c r="F26" s="3" t="s">
        <v>12</v>
      </c>
      <c r="G26" s="3" t="s">
        <v>13</v>
      </c>
      <c r="H26" s="3" t="s">
        <v>14</v>
      </c>
      <c r="I26" s="10" t="s">
        <v>11</v>
      </c>
      <c r="J26" s="10" t="s">
        <v>12</v>
      </c>
      <c r="K26" s="10" t="s">
        <v>13</v>
      </c>
      <c r="L26" s="10" t="s">
        <v>14</v>
      </c>
      <c r="M26" s="9"/>
    </row>
    <row r="27" spans="2:13" x14ac:dyDescent="0.25">
      <c r="B27" s="8"/>
      <c r="C27" s="9"/>
      <c r="D27" s="147"/>
      <c r="E27" s="5">
        <f>SUM(E9:E19)</f>
        <v>0</v>
      </c>
      <c r="F27" s="5">
        <f t="shared" ref="F27:L27" si="0">SUM(F9:F19)</f>
        <v>0</v>
      </c>
      <c r="G27" s="5">
        <f t="shared" si="0"/>
        <v>0</v>
      </c>
      <c r="H27" s="5">
        <f t="shared" si="0"/>
        <v>0</v>
      </c>
      <c r="I27" s="18">
        <f t="shared" si="0"/>
        <v>0</v>
      </c>
      <c r="J27" s="18">
        <f t="shared" si="0"/>
        <v>0</v>
      </c>
      <c r="K27" s="18">
        <f t="shared" si="0"/>
        <v>0</v>
      </c>
      <c r="L27" s="18">
        <f t="shared" si="0"/>
        <v>0</v>
      </c>
      <c r="M27" s="9"/>
    </row>
    <row r="28" spans="2:13" x14ac:dyDescent="0.25">
      <c r="D28" s="6" t="s">
        <v>628</v>
      </c>
      <c r="E28" s="5">
        <f>SUM(E16+E17)</f>
        <v>0</v>
      </c>
      <c r="F28" s="5">
        <f t="shared" ref="F28:L28" si="1">SUM(F16+F17)</f>
        <v>0</v>
      </c>
      <c r="G28" s="5">
        <f t="shared" si="1"/>
        <v>0</v>
      </c>
      <c r="H28" s="5">
        <f t="shared" si="1"/>
        <v>0</v>
      </c>
      <c r="I28" s="18">
        <f t="shared" si="1"/>
        <v>0</v>
      </c>
      <c r="J28" s="18">
        <f t="shared" si="1"/>
        <v>0</v>
      </c>
      <c r="K28" s="18">
        <f t="shared" si="1"/>
        <v>0</v>
      </c>
      <c r="L28" s="18">
        <f t="shared" si="1"/>
        <v>0</v>
      </c>
    </row>
    <row r="29" spans="2:13" x14ac:dyDescent="0.25">
      <c r="D29" s="6" t="s">
        <v>820</v>
      </c>
      <c r="E29" s="5">
        <f>SUM(E9+E10+E11+E12+E13+E14+E15+E18+E19)</f>
        <v>0</v>
      </c>
      <c r="F29" s="5">
        <f t="shared" ref="F29:L29" si="2">SUM(F9+F10+F11+F12+F13+F14+F15+F18+F19)</f>
        <v>0</v>
      </c>
      <c r="G29" s="5">
        <f t="shared" si="2"/>
        <v>0</v>
      </c>
      <c r="H29" s="5">
        <f t="shared" si="2"/>
        <v>0</v>
      </c>
      <c r="I29" s="18">
        <f t="shared" si="2"/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</row>
    <row r="30" spans="2:13" x14ac:dyDescent="0.25">
      <c r="D30" s="1"/>
      <c r="E30" s="2"/>
      <c r="F30" s="2"/>
      <c r="G30" s="2"/>
      <c r="H30" s="2"/>
      <c r="I30" s="2"/>
      <c r="J30" s="2"/>
      <c r="K30" s="2"/>
      <c r="L30" s="2"/>
    </row>
    <row r="31" spans="2:13" x14ac:dyDescent="0.25">
      <c r="D31" s="13" t="s">
        <v>376</v>
      </c>
      <c r="E31" s="14">
        <f>SUM(E28,H28)</f>
        <v>0</v>
      </c>
      <c r="F31" s="148">
        <f>SUM(E27,F27,H27)</f>
        <v>0</v>
      </c>
      <c r="G31" s="159" t="s">
        <v>377</v>
      </c>
      <c r="H31" s="159"/>
      <c r="I31" s="15">
        <f>SUM(I28,L28)</f>
        <v>0</v>
      </c>
      <c r="J31" s="150">
        <f>SUM(I27,J27,L27)</f>
        <v>0</v>
      </c>
      <c r="K31" s="160" t="s">
        <v>377</v>
      </c>
      <c r="L31" s="160"/>
    </row>
    <row r="32" spans="2:13" x14ac:dyDescent="0.25">
      <c r="D32" s="13" t="s">
        <v>378</v>
      </c>
      <c r="E32" s="14">
        <f>SUM(E29,F29,H29)</f>
        <v>0</v>
      </c>
      <c r="F32" s="148"/>
      <c r="G32" s="159"/>
      <c r="H32" s="159"/>
      <c r="I32" s="15">
        <f>SUM(I29,J29,L29)</f>
        <v>0</v>
      </c>
      <c r="J32" s="150"/>
      <c r="K32" s="160"/>
      <c r="L32" s="160"/>
    </row>
  </sheetData>
  <sheetProtection algorithmName="SHA-512" hashValue="uiRdd6q9MsjZmthlgmpnTVmPwgZCja4yk17BTg4tVwKF21+rlm6WhoNI7NQ94ZkekS2nBH6l6wS6/24hYhJpwA==" saltValue="d+IWVGeixpnKxA8/D82pWg==" spinCount="100000" sheet="1" objects="1" scenarios="1"/>
  <mergeCells count="21">
    <mergeCell ref="F31:F32"/>
    <mergeCell ref="G31:H32"/>
    <mergeCell ref="J31:J32"/>
    <mergeCell ref="K31:L32"/>
    <mergeCell ref="E25:H25"/>
    <mergeCell ref="I25:L25"/>
    <mergeCell ref="B21:M21"/>
    <mergeCell ref="C22:M22"/>
    <mergeCell ref="C23:M23"/>
    <mergeCell ref="E7:H7"/>
    <mergeCell ref="D26:D27"/>
    <mergeCell ref="B7:B8"/>
    <mergeCell ref="C7:C8"/>
    <mergeCell ref="M7:M8"/>
    <mergeCell ref="D7:D8"/>
    <mergeCell ref="I7:L7"/>
    <mergeCell ref="B2:M2"/>
    <mergeCell ref="B3:M3"/>
    <mergeCell ref="B4:M4"/>
    <mergeCell ref="B5:M5"/>
    <mergeCell ref="B6:M6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CA06-B712-4B3C-BDA9-14799AE02C5B}">
  <sheetPr>
    <pageSetUpPr fitToPage="1"/>
  </sheetPr>
  <dimension ref="B1:M26"/>
  <sheetViews>
    <sheetView workbookViewId="0">
      <selection activeCell="C17" sqref="C17:M17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330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850</v>
      </c>
      <c r="C9" s="41" t="s">
        <v>331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851</v>
      </c>
      <c r="C10" s="41" t="s">
        <v>332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852</v>
      </c>
      <c r="C11" s="41" t="s">
        <v>333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63.75" x14ac:dyDescent="0.25">
      <c r="B12" s="48" t="s">
        <v>853</v>
      </c>
      <c r="C12" s="41" t="s">
        <v>842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51" x14ac:dyDescent="0.25">
      <c r="B13" s="48" t="s">
        <v>854</v>
      </c>
      <c r="C13" s="41" t="s">
        <v>334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x14ac:dyDescent="0.25">
      <c r="B14" s="55"/>
      <c r="C14" s="56"/>
      <c r="D14" s="16"/>
      <c r="E14" s="21"/>
      <c r="F14" s="21"/>
      <c r="G14" s="21"/>
      <c r="H14" s="21"/>
      <c r="I14" s="21"/>
      <c r="J14" s="21"/>
      <c r="K14" s="21"/>
      <c r="L14" s="21"/>
      <c r="M14" s="16"/>
    </row>
    <row r="15" spans="2:13" ht="15" customHeight="1" x14ac:dyDescent="0.25">
      <c r="B15" s="153" t="s">
        <v>425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6" spans="2:13" ht="15" customHeight="1" x14ac:dyDescent="0.25">
      <c r="B16" s="16"/>
      <c r="C16" s="153" t="s">
        <v>426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</row>
    <row r="17" spans="2:13" ht="15" customHeight="1" x14ac:dyDescent="0.25">
      <c r="B17" s="17"/>
      <c r="C17" s="153" t="s">
        <v>18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</row>
    <row r="18" spans="2:13" x14ac:dyDescent="0.25">
      <c r="B18" s="46"/>
      <c r="C18" s="46"/>
      <c r="D18" s="46"/>
      <c r="E18" s="8"/>
      <c r="F18" s="8"/>
      <c r="G18" s="8"/>
      <c r="H18" s="8"/>
      <c r="I18" s="8"/>
      <c r="J18" s="8"/>
      <c r="K18" s="8"/>
      <c r="L18" s="8"/>
      <c r="M18" s="9"/>
    </row>
    <row r="19" spans="2:13" x14ac:dyDescent="0.25">
      <c r="B19" s="46"/>
      <c r="C19" s="46"/>
      <c r="D19" s="47" t="s">
        <v>1343</v>
      </c>
      <c r="E19" s="161" t="s">
        <v>10</v>
      </c>
      <c r="F19" s="161"/>
      <c r="G19" s="161"/>
      <c r="H19" s="161"/>
      <c r="I19" s="161" t="s">
        <v>6</v>
      </c>
      <c r="J19" s="161"/>
      <c r="K19" s="161"/>
      <c r="L19" s="161"/>
      <c r="M19" s="9"/>
    </row>
    <row r="20" spans="2:13" ht="15" customHeight="1" x14ac:dyDescent="0.25">
      <c r="B20" s="8"/>
      <c r="C20" s="9"/>
      <c r="D20" s="147" t="s">
        <v>843</v>
      </c>
      <c r="E20" s="3" t="s">
        <v>11</v>
      </c>
      <c r="F20" s="3" t="s">
        <v>12</v>
      </c>
      <c r="G20" s="3" t="s">
        <v>13</v>
      </c>
      <c r="H20" s="3" t="s">
        <v>14</v>
      </c>
      <c r="I20" s="10" t="s">
        <v>11</v>
      </c>
      <c r="J20" s="10" t="s">
        <v>12</v>
      </c>
      <c r="K20" s="10" t="s">
        <v>13</v>
      </c>
      <c r="L20" s="10" t="s">
        <v>14</v>
      </c>
      <c r="M20" s="9"/>
    </row>
    <row r="21" spans="2:13" x14ac:dyDescent="0.25">
      <c r="B21" s="8"/>
      <c r="C21" s="9"/>
      <c r="D21" s="147"/>
      <c r="E21" s="5">
        <f>SUM(E9:E13)</f>
        <v>0</v>
      </c>
      <c r="F21" s="5">
        <f t="shared" ref="F21:L21" si="0">SUM(F9:F13)</f>
        <v>0</v>
      </c>
      <c r="G21" s="5">
        <f t="shared" si="0"/>
        <v>0</v>
      </c>
      <c r="H21" s="5">
        <f t="shared" si="0"/>
        <v>0</v>
      </c>
      <c r="I21" s="18">
        <f t="shared" si="0"/>
        <v>0</v>
      </c>
      <c r="J21" s="18">
        <f t="shared" si="0"/>
        <v>0</v>
      </c>
      <c r="K21" s="18">
        <f t="shared" si="0"/>
        <v>0</v>
      </c>
      <c r="L21" s="18">
        <f t="shared" si="0"/>
        <v>0</v>
      </c>
      <c r="M21" s="9"/>
    </row>
    <row r="22" spans="2:13" x14ac:dyDescent="0.25">
      <c r="D22" s="6" t="s">
        <v>844</v>
      </c>
      <c r="E22" s="5">
        <f>SUM(E9+E10+E11+E13)</f>
        <v>0</v>
      </c>
      <c r="F22" s="5">
        <f t="shared" ref="F22:L22" si="1">SUM(F9+F10+F11+F13)</f>
        <v>0</v>
      </c>
      <c r="G22" s="5">
        <f t="shared" si="1"/>
        <v>0</v>
      </c>
      <c r="H22" s="5">
        <f t="shared" si="1"/>
        <v>0</v>
      </c>
      <c r="I22" s="18">
        <f t="shared" si="1"/>
        <v>0</v>
      </c>
      <c r="J22" s="18">
        <f t="shared" si="1"/>
        <v>0</v>
      </c>
      <c r="K22" s="18">
        <f t="shared" si="1"/>
        <v>0</v>
      </c>
      <c r="L22" s="18">
        <f t="shared" si="1"/>
        <v>0</v>
      </c>
    </row>
    <row r="23" spans="2:13" x14ac:dyDescent="0.25">
      <c r="D23" s="6" t="s">
        <v>375</v>
      </c>
      <c r="E23" s="5">
        <f>SUM(E12)</f>
        <v>0</v>
      </c>
      <c r="F23" s="5">
        <f t="shared" ref="F23:L23" si="2">SUM(F12)</f>
        <v>0</v>
      </c>
      <c r="G23" s="5">
        <f t="shared" si="2"/>
        <v>0</v>
      </c>
      <c r="H23" s="5">
        <f t="shared" si="2"/>
        <v>0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</row>
    <row r="24" spans="2:13" x14ac:dyDescent="0.25">
      <c r="D24" s="1"/>
      <c r="E24" s="2"/>
      <c r="F24" s="2"/>
      <c r="G24" s="2"/>
      <c r="H24" s="2"/>
      <c r="I24" s="2"/>
      <c r="J24" s="2"/>
      <c r="K24" s="2"/>
      <c r="L24" s="2"/>
    </row>
    <row r="25" spans="2:13" x14ac:dyDescent="0.25">
      <c r="D25" s="13" t="s">
        <v>376</v>
      </c>
      <c r="E25" s="14">
        <f>SUM(E22,H22)</f>
        <v>0</v>
      </c>
      <c r="F25" s="148">
        <f>SUM(E21,F21,H21)</f>
        <v>0</v>
      </c>
      <c r="G25" s="159" t="s">
        <v>377</v>
      </c>
      <c r="H25" s="159"/>
      <c r="I25" s="15">
        <f>SUM(I22,L22)</f>
        <v>0</v>
      </c>
      <c r="J25" s="150">
        <f>SUM(I21,J21,L21)</f>
        <v>0</v>
      </c>
      <c r="K25" s="160" t="s">
        <v>377</v>
      </c>
      <c r="L25" s="160"/>
    </row>
    <row r="26" spans="2:13" x14ac:dyDescent="0.25">
      <c r="D26" s="13" t="s">
        <v>378</v>
      </c>
      <c r="E26" s="14">
        <f>SUM(E23,F23,H23)</f>
        <v>0</v>
      </c>
      <c r="F26" s="148"/>
      <c r="G26" s="159"/>
      <c r="H26" s="159"/>
      <c r="I26" s="15">
        <f>SUM(I23,J23,L23)</f>
        <v>0</v>
      </c>
      <c r="J26" s="150"/>
      <c r="K26" s="160"/>
      <c r="L26" s="160"/>
    </row>
  </sheetData>
  <sheetProtection algorithmName="SHA-512" hashValue="ybK+SPTVLKtrw7nG+Biqhvi/0q/AuVexcuIrq8ynmxokgIODOZwEdjY7X4fRIYC2gVZpbU6pMBw6WJu3ed3Klw==" saltValue="0PJcWLctBH6nhhktDbSgGQ==" spinCount="100000" sheet="1" objects="1" scenarios="1"/>
  <mergeCells count="21">
    <mergeCell ref="F25:F26"/>
    <mergeCell ref="G25:H26"/>
    <mergeCell ref="J25:J26"/>
    <mergeCell ref="K25:L26"/>
    <mergeCell ref="B15:M15"/>
    <mergeCell ref="E19:H19"/>
    <mergeCell ref="I19:L19"/>
    <mergeCell ref="C16:M16"/>
    <mergeCell ref="C17:M17"/>
    <mergeCell ref="D20:D21"/>
    <mergeCell ref="M7:M8"/>
    <mergeCell ref="B7:B8"/>
    <mergeCell ref="C7:C8"/>
    <mergeCell ref="D7:D8"/>
    <mergeCell ref="E7:H7"/>
    <mergeCell ref="I7:L7"/>
    <mergeCell ref="B2:M2"/>
    <mergeCell ref="B3:M3"/>
    <mergeCell ref="B4:M4"/>
    <mergeCell ref="B5:M5"/>
    <mergeCell ref="B6:M6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0BFB-B34B-4BB7-B393-5E7FBB99A044}">
  <dimension ref="B2:M13"/>
  <sheetViews>
    <sheetView workbookViewId="0">
      <selection activeCell="D9" sqref="D9"/>
    </sheetView>
  </sheetViews>
  <sheetFormatPr defaultRowHeight="15" x14ac:dyDescent="0.25"/>
  <cols>
    <col min="1" max="1" width="9.140625" style="8"/>
    <col min="2" max="2" width="22.140625" style="8" customWidth="1"/>
    <col min="3" max="16384" width="9.140625" style="8"/>
  </cols>
  <sheetData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36"/>
      <c r="L2" s="36"/>
      <c r="M2" s="36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37"/>
      <c r="L3" s="37"/>
      <c r="M3" s="37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38"/>
      <c r="L4" s="38"/>
      <c r="M4" s="38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2:13" x14ac:dyDescent="0.25">
      <c r="B6" s="39" t="s">
        <v>1343</v>
      </c>
      <c r="C6" s="152" t="s">
        <v>10</v>
      </c>
      <c r="D6" s="152"/>
      <c r="E6" s="152"/>
      <c r="F6" s="152"/>
      <c r="G6" s="152" t="s">
        <v>6</v>
      </c>
      <c r="H6" s="152"/>
      <c r="I6" s="152"/>
      <c r="J6" s="152"/>
    </row>
    <row r="7" spans="2:13" ht="30.75" customHeight="1" x14ac:dyDescent="0.25">
      <c r="B7" s="147" t="s">
        <v>1336</v>
      </c>
      <c r="C7" s="3" t="s">
        <v>11</v>
      </c>
      <c r="D7" s="3" t="s">
        <v>12</v>
      </c>
      <c r="E7" s="3" t="s">
        <v>13</v>
      </c>
      <c r="F7" s="3" t="s">
        <v>14</v>
      </c>
      <c r="G7" s="10" t="s">
        <v>11</v>
      </c>
      <c r="H7" s="10" t="s">
        <v>12</v>
      </c>
      <c r="I7" s="10" t="s">
        <v>13</v>
      </c>
      <c r="J7" s="10" t="s">
        <v>14</v>
      </c>
      <c r="K7" s="9"/>
    </row>
    <row r="8" spans="2:13" ht="30.75" customHeight="1" x14ac:dyDescent="0.25">
      <c r="B8" s="147"/>
      <c r="C8" s="5">
        <f>SUM(' 1.1'!E24+' 1.2'!E61+'1.3'!E105+'1.4'!E76+'1.5'!E27+'1.6'!E19+'1.7'!E29+'1.8'!E22+'1.9'!E42+'1.10'!E23+'1.11'!E19+'1.12'!E35+'1.13'!E33+'1.14'!E34+'1.15'!E59+'1.16'!E27+'1.17'!E21+'1.18'!E28+'1.19'!E23)</f>
        <v>0</v>
      </c>
      <c r="D8" s="5">
        <f>SUM(' 1.1'!F24+' 1.2'!F61+'1.3'!F105+'1.4'!F76+'1.5'!F27+'1.6'!F19+'1.7'!F29+'1.8'!F22+'1.9'!F42+'1.10'!F23+'1.11'!F19+'1.12'!F35+'1.13'!F33+'1.14'!F34+'1.15'!F59+'1.16'!F27+'1.17'!F21+'1.18'!F28+'1.19'!F23)</f>
        <v>0</v>
      </c>
      <c r="E8" s="5">
        <f>SUM(' 1.1'!G24+' 1.2'!G61+'1.3'!G105+'1.4'!G76+'1.5'!G27+'1.6'!G19+'1.7'!G29+'1.8'!G22+'1.9'!G42+'1.10'!G23+'1.11'!G19+'1.12'!G35+'1.13'!G33+'1.14'!G34+'1.15'!G59+'1.16'!G27+'1.17'!G21+'1.18'!G28+'1.19'!G23)</f>
        <v>0</v>
      </c>
      <c r="F8" s="5">
        <f>SUM(' 1.1'!H24+' 1.2'!H61+'1.3'!H105+'1.4'!H76+'1.5'!H27+'1.6'!H19+'1.7'!H29+'1.8'!H22+'1.9'!H42+'1.10'!H23+'1.11'!H19+'1.12'!H35+'1.13'!H33+'1.14'!H34+'1.15'!H59+'1.16'!H27+'1.17'!H21+'1.18'!H28+'1.19'!H23)</f>
        <v>0</v>
      </c>
      <c r="G8" s="18">
        <f>SUM(' 1.1'!I24+' 1.2'!I61+'1.3'!I105+'1.4'!I76+'1.5'!I27+'1.6'!I19+'1.7'!I29+'1.8'!I22+'1.9'!I42+'1.10'!I23+'1.11'!I19+'1.12'!I35+'1.13'!I33+'1.14'!I34+'1.15'!I59+'1.16'!I27+'1.17'!I21+'1.18'!I28+'1.19'!I23)</f>
        <v>0</v>
      </c>
      <c r="H8" s="18">
        <f>SUM(' 1.1'!J24+' 1.2'!J61+'1.3'!J105+'1.4'!J76+'1.5'!J27+'1.6'!J19+'1.7'!J29+'1.8'!J22+'1.9'!J42+'1.10'!J23+'1.11'!J19+'1.12'!J35+'1.13'!J33+'1.14'!J34+'1.15'!J59+'1.16'!J27+'1.17'!J21+'1.18'!J28+'1.19'!J23)</f>
        <v>0</v>
      </c>
      <c r="I8" s="18">
        <f>SUM(' 1.1'!K24+' 1.2'!K61+'1.3'!K105+'1.4'!K76+'1.5'!K27+'1.6'!K19+'1.7'!K29+'1.8'!K22+'1.9'!K42+'1.10'!K23+'1.11'!K19+'1.12'!K35+'1.13'!K33+'1.14'!K34+'1.15'!K59+'1.16'!K27+'1.17'!K21+'1.18'!K28+'1.19'!K23)</f>
        <v>0</v>
      </c>
      <c r="J8" s="18">
        <f>SUM(' 1.1'!L24+' 1.2'!L61+'1.3'!L105+'1.4'!L76+'1.5'!L27+'1.6'!L19+'1.7'!L29+'1.8'!L22+'1.9'!L42+'1.10'!L23+'1.11'!L19+'1.12'!L35+'1.13'!L33+'1.14'!L34+'1.15'!L59+'1.16'!L27+'1.17'!L21+'1.18'!L28+'1.19'!L23)</f>
        <v>0</v>
      </c>
      <c r="K8" s="9"/>
    </row>
    <row r="9" spans="2:13" ht="39.75" customHeight="1" x14ac:dyDescent="0.25">
      <c r="B9" s="6" t="s">
        <v>1337</v>
      </c>
      <c r="C9" s="5">
        <f>SUM(' 1.1'!E25+' 1.2'!E62+'1.3'!E106+'1.4'!E77+'1.5'!E28+'1.6'!E20+'1.7'!E30+'1.8'!E23+'1.9'!E43+'1.10'!E24+'1.11'!E20+'1.12'!E36+'1.13'!E34+'1.14'!E35+'1.15'!E60+'1.16'!E28+'1.17'!E22+'1.18'!E29+'1.19'!E24)</f>
        <v>0</v>
      </c>
      <c r="D9" s="5">
        <f>SUM(' 1.1'!F25+' 1.2'!F62+'1.3'!F106+'1.4'!F77+'1.5'!F28+'1.6'!F20+'1.7'!F30+'1.8'!F23+'1.9'!F43+'1.10'!F24+'1.11'!F20+'1.12'!F36+'1.13'!F34+'1.14'!F35+'1.15'!F60+'1.16'!F28+'1.17'!F22+'1.18'!F29+'1.19'!F24)</f>
        <v>0</v>
      </c>
      <c r="E9" s="5">
        <f>SUM(' 1.1'!G25+' 1.2'!G62+'1.3'!G106+'1.4'!G77+'1.5'!G28+'1.6'!G20+'1.7'!G30+'1.8'!G23+'1.9'!G43+'1.10'!G24+'1.11'!G20+'1.12'!G36+'1.13'!G34+'1.14'!G35+'1.15'!G60+'1.16'!G28+'1.17'!G22+'1.18'!G29+'1.19'!G24)</f>
        <v>0</v>
      </c>
      <c r="F9" s="5">
        <f>SUM(' 1.1'!H25+' 1.2'!H62+'1.3'!H106+'1.4'!H77+'1.5'!H28+'1.6'!H20+'1.7'!H30+'1.8'!H23+'1.9'!H43+'1.10'!H24+'1.11'!H20+'1.12'!H36+'1.13'!H34+'1.14'!H35+'1.15'!H60+'1.16'!H28+'1.17'!H22+'1.18'!H29+'1.19'!H24)</f>
        <v>0</v>
      </c>
      <c r="G9" s="18">
        <f>SUM(' 1.1'!I25+' 1.2'!I62+'1.3'!I106+'1.4'!I77+'1.5'!I28+'1.6'!I20+'1.7'!I30+'1.8'!I23+'1.9'!I43+'1.10'!I24+'1.11'!I20+'1.12'!I36+'1.13'!I34+'1.14'!I35+'1.15'!I60+'1.16'!I28+'1.17'!I22+'1.18'!I29+'1.19'!I24)</f>
        <v>0</v>
      </c>
      <c r="H9" s="18">
        <f>SUM(' 1.1'!J25+' 1.2'!J62+'1.3'!J106+'1.4'!J77+'1.5'!J28+'1.6'!J20+'1.7'!J30+'1.8'!J23+'1.9'!J43+'1.10'!J24+'1.11'!J20+'1.12'!J36+'1.13'!J34+'1.14'!J35+'1.15'!J60+'1.16'!J28+'1.17'!J22+'1.18'!J29+'1.19'!J24)</f>
        <v>0</v>
      </c>
      <c r="I9" s="18">
        <f>SUM(' 1.1'!K25+' 1.2'!K62+'1.3'!K106+'1.4'!K77+'1.5'!K28+'1.6'!K20+'1.7'!K30+'1.8'!K23+'1.9'!K43+'1.10'!K24+'1.11'!K20+'1.12'!K36+'1.13'!K34+'1.14'!K35+'1.15'!K60+'1.16'!K28+'1.17'!K22+'1.18'!K29+'1.19'!K24)</f>
        <v>0</v>
      </c>
      <c r="J9" s="18">
        <f>SUM(' 1.1'!L25+' 1.2'!L62+'1.3'!L106+'1.4'!L77+'1.5'!L28+'1.6'!L20+'1.7'!L30+'1.8'!L23+'1.9'!L43+'1.10'!L24+'1.11'!L20+'1.12'!L36+'1.13'!L34+'1.14'!L35+'1.15'!L60+'1.16'!L28+'1.17'!L22+'1.18'!L29+'1.19'!L24)</f>
        <v>0</v>
      </c>
      <c r="K9" s="12"/>
    </row>
    <row r="10" spans="2:13" ht="30.75" customHeight="1" x14ac:dyDescent="0.25">
      <c r="B10" s="6" t="s">
        <v>1338</v>
      </c>
      <c r="C10" s="5">
        <f>SUM(' 1.1'!E26+' 1.2'!E63+'1.3'!E107+'1.4'!E78+'1.5'!E29+'1.6'!E21+'1.7'!E31+'1.8'!E24+'1.9'!E44+'1.10'!E25+'1.11'!E21+'1.12'!E37+'1.13'!E35+'1.14'!E36+'1.15'!E61+'1.16'!E29+'1.17'!E23+'1.18'!E30+'1.19'!E25)</f>
        <v>0</v>
      </c>
      <c r="D10" s="5">
        <f>SUM(' 1.1'!F26+' 1.2'!F63+'1.3'!F107+'1.4'!F78+'1.5'!F29+'1.6'!F21+'1.7'!F31+'1.8'!F24+'1.9'!F44+'1.10'!F25+'1.11'!F21+'1.12'!F37+'1.13'!F35+'1.14'!F36+'1.15'!F61+'1.16'!F29+'1.17'!F23+'1.18'!F30+'1.19'!F25)</f>
        <v>0</v>
      </c>
      <c r="E10" s="5">
        <f>SUM(' 1.1'!G26+' 1.2'!G63+'1.3'!G107+'1.4'!G78+'1.5'!G29+'1.6'!G21+'1.7'!G31+'1.8'!G24+'1.9'!G44+'1.10'!G25+'1.11'!G21+'1.12'!G37+'1.13'!G35+'1.14'!G36+'1.15'!G61+'1.16'!G29+'1.17'!G23+'1.18'!G30+'1.19'!G25)</f>
        <v>0</v>
      </c>
      <c r="F10" s="5">
        <f>SUM(' 1.1'!H26+' 1.2'!H63+'1.3'!H107+'1.4'!H78+'1.5'!H29+'1.6'!H21+'1.7'!H31+'1.8'!H24+'1.9'!H44+'1.10'!H25+'1.11'!H21+'1.12'!H37+'1.13'!H35+'1.14'!H36+'1.15'!H61+'1.16'!H29+'1.17'!H23+'1.18'!H30+'1.19'!H25)</f>
        <v>0</v>
      </c>
      <c r="G10" s="18">
        <f>SUM(' 1.1'!I26+' 1.2'!I63+'1.3'!I107+'1.4'!I78+'1.5'!I29+'1.6'!I21+'1.7'!I31+'1.8'!I24+'1.9'!I44+'1.10'!I25+'1.11'!I21+'1.12'!I37+'1.13'!I35+'1.14'!I36+'1.15'!I61+'1.16'!I29+'1.17'!I23+'1.18'!I30+'1.19'!I25)</f>
        <v>0</v>
      </c>
      <c r="H10" s="18">
        <f>SUM(' 1.1'!J26+' 1.2'!J63+'1.3'!J107+'1.4'!J78+'1.5'!J29+'1.6'!J21+'1.7'!J31+'1.8'!J24+'1.9'!J44+'1.10'!J25+'1.11'!J21+'1.12'!J37+'1.13'!J35+'1.14'!J36+'1.15'!J61+'1.16'!J29+'1.17'!J23+'1.18'!J30+'1.19'!J25)</f>
        <v>0</v>
      </c>
      <c r="I10" s="18">
        <f>SUM(' 1.1'!K26+' 1.2'!K63+'1.3'!K107+'1.4'!K78+'1.5'!K29+'1.6'!K21+'1.7'!K31+'1.8'!K24+'1.9'!K44+'1.10'!K25+'1.11'!K21+'1.12'!K37+'1.13'!K35+'1.14'!K36+'1.15'!K61+'1.16'!K29+'1.17'!K23+'1.18'!K30+'1.19'!K25)</f>
        <v>0</v>
      </c>
      <c r="J10" s="18">
        <f>SUM(' 1.1'!L26+' 1.2'!L63+'1.3'!L107+'1.4'!L78+'1.5'!L29+'1.6'!L21+'1.7'!L31+'1.8'!L24+'1.9'!L44+'1.10'!L25+'1.11'!L21+'1.12'!L37+'1.13'!L35+'1.14'!L36+'1.15'!L61+'1.16'!L29+'1.17'!L23+'1.18'!L30+'1.19'!L25)</f>
        <v>0</v>
      </c>
      <c r="K10" s="12"/>
    </row>
    <row r="11" spans="2:13" x14ac:dyDescent="0.25">
      <c r="B11" s="1"/>
      <c r="C11" s="2"/>
      <c r="D11" s="2"/>
      <c r="E11" s="2"/>
      <c r="F11" s="2"/>
      <c r="G11" s="2"/>
      <c r="H11" s="2"/>
      <c r="I11" s="2"/>
      <c r="J11" s="2"/>
      <c r="K11" s="12"/>
    </row>
    <row r="12" spans="2:13" x14ac:dyDescent="0.25">
      <c r="B12" s="13" t="s">
        <v>376</v>
      </c>
      <c r="C12" s="14">
        <f>SUM(C9,F9)</f>
        <v>0</v>
      </c>
      <c r="D12" s="148">
        <f>SUM(C8,D8,F8)</f>
        <v>0</v>
      </c>
      <c r="E12" s="149" t="s">
        <v>377</v>
      </c>
      <c r="F12" s="149"/>
      <c r="G12" s="15">
        <f>SUM(G9,J9)</f>
        <v>0</v>
      </c>
      <c r="H12" s="150">
        <f>SUM(G8,H8,J8)</f>
        <v>0</v>
      </c>
      <c r="I12" s="151" t="s">
        <v>377</v>
      </c>
      <c r="J12" s="151"/>
      <c r="K12" s="12"/>
    </row>
    <row r="13" spans="2:13" x14ac:dyDescent="0.25">
      <c r="B13" s="13" t="s">
        <v>378</v>
      </c>
      <c r="C13" s="14">
        <f>SUM(C10,D10,F10)</f>
        <v>0</v>
      </c>
      <c r="D13" s="148"/>
      <c r="E13" s="149"/>
      <c r="F13" s="149"/>
      <c r="G13" s="15">
        <f>SUM(G10,H10,J10)</f>
        <v>0</v>
      </c>
      <c r="H13" s="150"/>
      <c r="I13" s="151"/>
      <c r="J13" s="151"/>
      <c r="K13" s="12"/>
    </row>
  </sheetData>
  <sheetProtection algorithmName="SHA-512" hashValue="5kcdEGzYIcvghWPyaRiijt8m4Bx2/eaYO7DtBiA1KgsNZBP+eeDS4XBPpiojysU5fDOVPJPVieV6HM+IPIdwrw==" saltValue="T8I5gAAMWk9oF8tXsVROVQ==" spinCount="100000" sheet="1" objects="1" scenarios="1"/>
  <mergeCells count="10">
    <mergeCell ref="B2:J2"/>
    <mergeCell ref="B3:J3"/>
    <mergeCell ref="B4:J4"/>
    <mergeCell ref="B7:B8"/>
    <mergeCell ref="D12:D13"/>
    <mergeCell ref="E12:F13"/>
    <mergeCell ref="H12:H13"/>
    <mergeCell ref="I12:J13"/>
    <mergeCell ref="C6:F6"/>
    <mergeCell ref="G6:J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DCAA-89A2-4A81-A3BB-285D7967B8CF}">
  <sheetPr>
    <pageSetUpPr fitToPage="1"/>
  </sheetPr>
  <dimension ref="B1:M33"/>
  <sheetViews>
    <sheetView topLeftCell="A7" workbookViewId="0">
      <selection activeCell="G25" sqref="G25"/>
    </sheetView>
  </sheetViews>
  <sheetFormatPr defaultRowHeight="15" x14ac:dyDescent="0.25"/>
  <cols>
    <col min="1" max="1" width="9.140625" style="8"/>
    <col min="2" max="2" width="10.5703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335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855</v>
      </c>
      <c r="C9" s="41" t="s">
        <v>845</v>
      </c>
      <c r="D9" s="49"/>
      <c r="E9" s="24"/>
      <c r="F9" s="24"/>
      <c r="G9" s="24"/>
      <c r="H9" s="24"/>
      <c r="I9" s="53"/>
      <c r="J9" s="53"/>
      <c r="K9" s="53"/>
      <c r="L9" s="53"/>
      <c r="M9" s="54"/>
    </row>
    <row r="10" spans="2:13" ht="38.25" x14ac:dyDescent="0.25">
      <c r="B10" s="48" t="s">
        <v>856</v>
      </c>
      <c r="C10" s="41" t="s">
        <v>846</v>
      </c>
      <c r="D10" s="49"/>
      <c r="E10" s="24"/>
      <c r="F10" s="24"/>
      <c r="G10" s="24"/>
      <c r="H10" s="24"/>
      <c r="I10" s="53"/>
      <c r="J10" s="53"/>
      <c r="K10" s="53"/>
      <c r="L10" s="53"/>
      <c r="M10" s="54"/>
    </row>
    <row r="11" spans="2:13" ht="51" x14ac:dyDescent="0.25">
      <c r="B11" s="48" t="s">
        <v>857</v>
      </c>
      <c r="C11" s="41" t="s">
        <v>336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76.5" x14ac:dyDescent="0.25">
      <c r="B12" s="48" t="s">
        <v>858</v>
      </c>
      <c r="C12" s="41" t="s">
        <v>847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38.25" x14ac:dyDescent="0.25">
      <c r="B13" s="48" t="s">
        <v>859</v>
      </c>
      <c r="C13" s="41" t="s">
        <v>337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63.75" x14ac:dyDescent="0.25">
      <c r="B14" s="48" t="s">
        <v>860</v>
      </c>
      <c r="C14" s="41" t="s">
        <v>338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76.5" x14ac:dyDescent="0.25">
      <c r="B15" s="48" t="s">
        <v>861</v>
      </c>
      <c r="C15" s="41" t="s">
        <v>848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51" x14ac:dyDescent="0.25">
      <c r="B16" s="48" t="s">
        <v>862</v>
      </c>
      <c r="C16" s="41" t="s">
        <v>849</v>
      </c>
      <c r="D16" s="49"/>
      <c r="E16" s="24"/>
      <c r="F16" s="24"/>
      <c r="G16" s="24"/>
      <c r="H16" s="24"/>
      <c r="I16" s="53"/>
      <c r="J16" s="53"/>
      <c r="K16" s="53"/>
      <c r="L16" s="53"/>
      <c r="M16" s="54"/>
    </row>
    <row r="17" spans="2:13" ht="25.5" x14ac:dyDescent="0.25">
      <c r="B17" s="48" t="s">
        <v>863</v>
      </c>
      <c r="C17" s="41" t="s">
        <v>339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25.5" x14ac:dyDescent="0.25">
      <c r="B18" s="48" t="s">
        <v>864</v>
      </c>
      <c r="C18" s="41" t="s">
        <v>340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865</v>
      </c>
      <c r="C19" s="41" t="s">
        <v>27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25.5" x14ac:dyDescent="0.25">
      <c r="B20" s="48" t="s">
        <v>866</v>
      </c>
      <c r="C20" s="41" t="s">
        <v>341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x14ac:dyDescent="0.25">
      <c r="B21" s="55"/>
      <c r="C21" s="56"/>
      <c r="D21" s="16"/>
      <c r="E21" s="21"/>
      <c r="F21" s="21"/>
      <c r="G21" s="21"/>
      <c r="H21" s="21"/>
      <c r="I21" s="21"/>
      <c r="J21" s="21"/>
      <c r="K21" s="21"/>
      <c r="L21" s="21"/>
      <c r="M21" s="16"/>
    </row>
    <row r="22" spans="2:13" ht="15" customHeight="1" x14ac:dyDescent="0.25">
      <c r="B22" s="153" t="s">
        <v>425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</row>
    <row r="23" spans="2:13" ht="15" customHeight="1" x14ac:dyDescent="0.25">
      <c r="B23" s="16"/>
      <c r="C23" s="153" t="s">
        <v>426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2:13" ht="15" customHeight="1" x14ac:dyDescent="0.25">
      <c r="B24" s="17"/>
      <c r="C24" s="153" t="s">
        <v>18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</row>
    <row r="25" spans="2:13" x14ac:dyDescent="0.25">
      <c r="B25" s="46"/>
      <c r="C25" s="46"/>
      <c r="D25" s="46"/>
      <c r="E25" s="8"/>
      <c r="F25" s="8"/>
      <c r="G25" s="8"/>
      <c r="H25" s="8"/>
      <c r="I25" s="8"/>
      <c r="J25" s="8"/>
      <c r="K25" s="8"/>
      <c r="L25" s="8"/>
      <c r="M25" s="9"/>
    </row>
    <row r="26" spans="2:13" x14ac:dyDescent="0.25">
      <c r="B26" s="46"/>
      <c r="C26" s="46"/>
      <c r="D26" s="47" t="s">
        <v>1343</v>
      </c>
      <c r="E26" s="161" t="s">
        <v>10</v>
      </c>
      <c r="F26" s="161"/>
      <c r="G26" s="161"/>
      <c r="H26" s="161"/>
      <c r="I26" s="161" t="s">
        <v>6</v>
      </c>
      <c r="J26" s="161"/>
      <c r="K26" s="161"/>
      <c r="L26" s="161"/>
      <c r="M26" s="9"/>
    </row>
    <row r="27" spans="2:13" ht="15" customHeight="1" x14ac:dyDescent="0.25">
      <c r="B27" s="8"/>
      <c r="C27" s="9"/>
      <c r="D27" s="147" t="s">
        <v>867</v>
      </c>
      <c r="E27" s="3" t="s">
        <v>11</v>
      </c>
      <c r="F27" s="3" t="s">
        <v>12</v>
      </c>
      <c r="G27" s="3" t="s">
        <v>13</v>
      </c>
      <c r="H27" s="3" t="s">
        <v>14</v>
      </c>
      <c r="I27" s="10" t="s">
        <v>11</v>
      </c>
      <c r="J27" s="10" t="s">
        <v>12</v>
      </c>
      <c r="K27" s="10" t="s">
        <v>13</v>
      </c>
      <c r="L27" s="10" t="s">
        <v>14</v>
      </c>
      <c r="M27" s="9"/>
    </row>
    <row r="28" spans="2:13" x14ac:dyDescent="0.25">
      <c r="B28" s="8"/>
      <c r="C28" s="9"/>
      <c r="D28" s="147"/>
      <c r="E28" s="5">
        <f>SUM(E9:E20)</f>
        <v>0</v>
      </c>
      <c r="F28" s="5">
        <f t="shared" ref="F28:L28" si="0">SUM(F9:F20)</f>
        <v>0</v>
      </c>
      <c r="G28" s="5">
        <f t="shared" si="0"/>
        <v>0</v>
      </c>
      <c r="H28" s="5">
        <f t="shared" si="0"/>
        <v>0</v>
      </c>
      <c r="I28" s="18">
        <f t="shared" si="0"/>
        <v>0</v>
      </c>
      <c r="J28" s="18">
        <f t="shared" si="0"/>
        <v>0</v>
      </c>
      <c r="K28" s="18">
        <f t="shared" si="0"/>
        <v>0</v>
      </c>
      <c r="L28" s="18">
        <f t="shared" si="0"/>
        <v>0</v>
      </c>
      <c r="M28" s="9"/>
    </row>
    <row r="29" spans="2:13" x14ac:dyDescent="0.25">
      <c r="D29" s="6" t="s">
        <v>868</v>
      </c>
      <c r="E29" s="5">
        <f>SUM(E11+E13+E14+E17+E18+E19+E20)</f>
        <v>0</v>
      </c>
      <c r="F29" s="5">
        <f t="shared" ref="F29:L29" si="1">SUM(F11+F13+F14+F17+F18+F19+F20)</f>
        <v>0</v>
      </c>
      <c r="G29" s="5">
        <f t="shared" si="1"/>
        <v>0</v>
      </c>
      <c r="H29" s="5">
        <f t="shared" si="1"/>
        <v>0</v>
      </c>
      <c r="I29" s="18">
        <f t="shared" si="1"/>
        <v>0</v>
      </c>
      <c r="J29" s="18">
        <f t="shared" si="1"/>
        <v>0</v>
      </c>
      <c r="K29" s="18">
        <f t="shared" si="1"/>
        <v>0</v>
      </c>
      <c r="L29" s="18">
        <f t="shared" si="1"/>
        <v>0</v>
      </c>
    </row>
    <row r="30" spans="2:13" x14ac:dyDescent="0.25">
      <c r="D30" s="6" t="s">
        <v>1083</v>
      </c>
      <c r="E30" s="5">
        <f>SUM(E9+E10+E12+E15+E16)</f>
        <v>0</v>
      </c>
      <c r="F30" s="5">
        <f t="shared" ref="F30:L30" si="2">SUM(F9+F10+F12+F15+F16)</f>
        <v>0</v>
      </c>
      <c r="G30" s="5">
        <f t="shared" si="2"/>
        <v>0</v>
      </c>
      <c r="H30" s="5">
        <f t="shared" si="2"/>
        <v>0</v>
      </c>
      <c r="I30" s="18">
        <f t="shared" si="2"/>
        <v>0</v>
      </c>
      <c r="J30" s="18">
        <f t="shared" si="2"/>
        <v>0</v>
      </c>
      <c r="K30" s="18">
        <f t="shared" si="2"/>
        <v>0</v>
      </c>
      <c r="L30" s="18">
        <f t="shared" si="2"/>
        <v>0</v>
      </c>
    </row>
    <row r="31" spans="2:13" x14ac:dyDescent="0.25">
      <c r="D31" s="1"/>
      <c r="E31" s="2"/>
      <c r="F31" s="2"/>
      <c r="G31" s="2"/>
      <c r="H31" s="2"/>
      <c r="I31" s="2"/>
      <c r="J31" s="2"/>
      <c r="K31" s="2"/>
      <c r="L31" s="2"/>
    </row>
    <row r="32" spans="2:13" x14ac:dyDescent="0.25">
      <c r="D32" s="13" t="s">
        <v>376</v>
      </c>
      <c r="E32" s="14">
        <f>SUM(E29,H29)</f>
        <v>0</v>
      </c>
      <c r="F32" s="148">
        <f>SUM(E28,F28,H28)</f>
        <v>0</v>
      </c>
      <c r="G32" s="159" t="s">
        <v>377</v>
      </c>
      <c r="H32" s="159"/>
      <c r="I32" s="15">
        <f>SUM(I29,L29)</f>
        <v>0</v>
      </c>
      <c r="J32" s="150">
        <f>SUM(I28,J28,L28)</f>
        <v>0</v>
      </c>
      <c r="K32" s="160" t="s">
        <v>377</v>
      </c>
      <c r="L32" s="160"/>
    </row>
    <row r="33" spans="4:12" x14ac:dyDescent="0.25">
      <c r="D33" s="13" t="s">
        <v>378</v>
      </c>
      <c r="E33" s="14">
        <f>SUM(E30,F30,H30)</f>
        <v>0</v>
      </c>
      <c r="F33" s="148"/>
      <c r="G33" s="159"/>
      <c r="H33" s="159"/>
      <c r="I33" s="15">
        <f>SUM(I30,J30,L30)</f>
        <v>0</v>
      </c>
      <c r="J33" s="150"/>
      <c r="K33" s="160"/>
      <c r="L33" s="160"/>
    </row>
  </sheetData>
  <sheetProtection algorithmName="SHA-512" hashValue="KHCcIFbw4zw7NU3A3aWwo1sHwGhbkl36oCWS71xlK961VxfQ8f2IAcItJVBZrf86iN3gFeryhSiQ8oim1y/wdQ==" saltValue="YaxmgJSvWzaZgLgcMO3fvA==" spinCount="100000" sheet="1" objects="1" scenarios="1"/>
  <mergeCells count="21">
    <mergeCell ref="F32:F33"/>
    <mergeCell ref="G32:H33"/>
    <mergeCell ref="J32:J33"/>
    <mergeCell ref="K32:L33"/>
    <mergeCell ref="B22:M22"/>
    <mergeCell ref="E26:H26"/>
    <mergeCell ref="I26:L26"/>
    <mergeCell ref="C23:M23"/>
    <mergeCell ref="C24:M24"/>
    <mergeCell ref="D27:D28"/>
    <mergeCell ref="M7:M8"/>
    <mergeCell ref="B7:B8"/>
    <mergeCell ref="C7:C8"/>
    <mergeCell ref="D7:D8"/>
    <mergeCell ref="E7:H7"/>
    <mergeCell ref="I7:L7"/>
    <mergeCell ref="B2:M2"/>
    <mergeCell ref="B3:M3"/>
    <mergeCell ref="B4:M4"/>
    <mergeCell ref="B5:M5"/>
    <mergeCell ref="B6:M6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D57EC-5047-4BD2-8F23-4805687BB2E2}">
  <sheetPr>
    <pageSetUpPr fitToPage="1"/>
  </sheetPr>
  <dimension ref="B1:M28"/>
  <sheetViews>
    <sheetView workbookViewId="0">
      <selection activeCell="B17" sqref="B17:M17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342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872</v>
      </c>
      <c r="C9" s="41" t="s">
        <v>343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873</v>
      </c>
      <c r="C10" s="41" t="s">
        <v>344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874</v>
      </c>
      <c r="C11" s="51" t="s">
        <v>345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875</v>
      </c>
      <c r="C12" s="41" t="s">
        <v>869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x14ac:dyDescent="0.25">
      <c r="B13" s="48" t="s">
        <v>876</v>
      </c>
      <c r="C13" s="41" t="s">
        <v>870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38.25" x14ac:dyDescent="0.25">
      <c r="B14" s="48" t="s">
        <v>877</v>
      </c>
      <c r="C14" s="72" t="s">
        <v>871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39" x14ac:dyDescent="0.25">
      <c r="B15" s="48" t="s">
        <v>878</v>
      </c>
      <c r="C15" s="52" t="s">
        <v>346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x14ac:dyDescent="0.25">
      <c r="B16" s="55"/>
      <c r="C16" s="56"/>
      <c r="D16" s="16"/>
      <c r="E16" s="21"/>
      <c r="F16" s="21"/>
      <c r="G16" s="21"/>
      <c r="H16" s="21"/>
      <c r="I16" s="21"/>
      <c r="J16" s="21"/>
      <c r="K16" s="21"/>
      <c r="L16" s="21"/>
      <c r="M16" s="16"/>
    </row>
    <row r="17" spans="2:13" ht="15" customHeight="1" x14ac:dyDescent="0.25">
      <c r="B17" s="153" t="s">
        <v>425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</row>
    <row r="18" spans="2:13" ht="15" customHeight="1" x14ac:dyDescent="0.25">
      <c r="B18" s="16"/>
      <c r="C18" s="153" t="s">
        <v>426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</row>
    <row r="19" spans="2:13" ht="15" customHeight="1" x14ac:dyDescent="0.25">
      <c r="B19" s="17"/>
      <c r="C19" s="153" t="s">
        <v>18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2:13" x14ac:dyDescent="0.25">
      <c r="B20" s="46"/>
      <c r="C20" s="46"/>
      <c r="D20" s="46"/>
      <c r="E20" s="8"/>
      <c r="F20" s="8"/>
      <c r="G20" s="8"/>
      <c r="H20" s="8"/>
      <c r="I20" s="8"/>
      <c r="J20" s="8"/>
      <c r="K20" s="8"/>
      <c r="L20" s="8"/>
      <c r="M20" s="9"/>
    </row>
    <row r="21" spans="2:13" x14ac:dyDescent="0.25">
      <c r="B21" s="46"/>
      <c r="C21" s="46"/>
      <c r="D21" s="47" t="s">
        <v>1343</v>
      </c>
      <c r="E21" s="161" t="s">
        <v>10</v>
      </c>
      <c r="F21" s="161"/>
      <c r="G21" s="161"/>
      <c r="H21" s="161"/>
      <c r="I21" s="161" t="s">
        <v>6</v>
      </c>
      <c r="J21" s="161"/>
      <c r="K21" s="161"/>
      <c r="L21" s="161"/>
      <c r="M21" s="9"/>
    </row>
    <row r="22" spans="2:13" ht="15" customHeight="1" x14ac:dyDescent="0.25">
      <c r="B22" s="8"/>
      <c r="C22" s="9"/>
      <c r="D22" s="147" t="s">
        <v>3505</v>
      </c>
      <c r="E22" s="3" t="s">
        <v>11</v>
      </c>
      <c r="F22" s="3" t="s">
        <v>12</v>
      </c>
      <c r="G22" s="3" t="s">
        <v>13</v>
      </c>
      <c r="H22" s="3" t="s">
        <v>14</v>
      </c>
      <c r="I22" s="10" t="s">
        <v>11</v>
      </c>
      <c r="J22" s="10" t="s">
        <v>12</v>
      </c>
      <c r="K22" s="10" t="s">
        <v>13</v>
      </c>
      <c r="L22" s="10" t="s">
        <v>14</v>
      </c>
      <c r="M22" s="9"/>
    </row>
    <row r="23" spans="2:13" x14ac:dyDescent="0.25">
      <c r="B23" s="8"/>
      <c r="C23" s="9"/>
      <c r="D23" s="147"/>
      <c r="E23" s="5">
        <f>SUM(E9:E15)</f>
        <v>0</v>
      </c>
      <c r="F23" s="5">
        <f t="shared" ref="F23:L23" si="0">SUM(F9:F15)</f>
        <v>0</v>
      </c>
      <c r="G23" s="5">
        <f t="shared" si="0"/>
        <v>0</v>
      </c>
      <c r="H23" s="5">
        <f t="shared" si="0"/>
        <v>0</v>
      </c>
      <c r="I23" s="18">
        <f t="shared" si="0"/>
        <v>0</v>
      </c>
      <c r="J23" s="18">
        <f t="shared" si="0"/>
        <v>0</v>
      </c>
      <c r="K23" s="18">
        <f t="shared" si="0"/>
        <v>0</v>
      </c>
      <c r="L23" s="18">
        <f t="shared" si="0"/>
        <v>0</v>
      </c>
      <c r="M23" s="9"/>
    </row>
    <row r="24" spans="2:13" x14ac:dyDescent="0.25">
      <c r="D24" s="6" t="s">
        <v>844</v>
      </c>
      <c r="E24" s="5">
        <f>SUM(E9+E10+E11+E15)</f>
        <v>0</v>
      </c>
      <c r="F24" s="5">
        <f t="shared" ref="F24:L24" si="1">SUM(F9+F10+F11+F15)</f>
        <v>0</v>
      </c>
      <c r="G24" s="5">
        <f t="shared" si="1"/>
        <v>0</v>
      </c>
      <c r="H24" s="5">
        <f t="shared" si="1"/>
        <v>0</v>
      </c>
      <c r="I24" s="18">
        <f t="shared" si="1"/>
        <v>0</v>
      </c>
      <c r="J24" s="18">
        <f t="shared" si="1"/>
        <v>0</v>
      </c>
      <c r="K24" s="18">
        <f t="shared" si="1"/>
        <v>0</v>
      </c>
      <c r="L24" s="18">
        <f t="shared" si="1"/>
        <v>0</v>
      </c>
    </row>
    <row r="25" spans="2:13" x14ac:dyDescent="0.25">
      <c r="D25" s="6" t="s">
        <v>765</v>
      </c>
      <c r="E25" s="5">
        <f>SUM(E12+E13+E14)</f>
        <v>0</v>
      </c>
      <c r="F25" s="5">
        <f t="shared" ref="F25:L25" si="2">SUM(F12+F13+F14)</f>
        <v>0</v>
      </c>
      <c r="G25" s="5">
        <f t="shared" si="2"/>
        <v>0</v>
      </c>
      <c r="H25" s="5">
        <f t="shared" si="2"/>
        <v>0</v>
      </c>
      <c r="I25" s="18">
        <f t="shared" si="2"/>
        <v>0</v>
      </c>
      <c r="J25" s="18">
        <f t="shared" si="2"/>
        <v>0</v>
      </c>
      <c r="K25" s="18">
        <f t="shared" si="2"/>
        <v>0</v>
      </c>
      <c r="L25" s="18">
        <f t="shared" si="2"/>
        <v>0</v>
      </c>
    </row>
    <row r="26" spans="2:13" x14ac:dyDescent="0.25">
      <c r="D26" s="1"/>
      <c r="E26" s="2"/>
      <c r="F26" s="2"/>
      <c r="G26" s="2"/>
      <c r="H26" s="2"/>
      <c r="I26" s="2"/>
      <c r="J26" s="2"/>
      <c r="K26" s="2"/>
      <c r="L26" s="2"/>
    </row>
    <row r="27" spans="2:13" x14ac:dyDescent="0.25">
      <c r="D27" s="13" t="s">
        <v>376</v>
      </c>
      <c r="E27" s="14">
        <f>SUM(E24,H24)</f>
        <v>0</v>
      </c>
      <c r="F27" s="148">
        <f>SUM(E23,F23,H23)</f>
        <v>0</v>
      </c>
      <c r="G27" s="159" t="s">
        <v>377</v>
      </c>
      <c r="H27" s="159"/>
      <c r="I27" s="15">
        <f>SUM(I24,L24)</f>
        <v>0</v>
      </c>
      <c r="J27" s="150">
        <f>SUM(I23,J23,L23)</f>
        <v>0</v>
      </c>
      <c r="K27" s="160" t="s">
        <v>377</v>
      </c>
      <c r="L27" s="160"/>
    </row>
    <row r="28" spans="2:13" x14ac:dyDescent="0.25">
      <c r="D28" s="13" t="s">
        <v>378</v>
      </c>
      <c r="E28" s="14">
        <f>SUM(E25,F25,H25)</f>
        <v>0</v>
      </c>
      <c r="F28" s="148"/>
      <c r="G28" s="159"/>
      <c r="H28" s="159"/>
      <c r="I28" s="15">
        <f>SUM(I25,J25,L25)</f>
        <v>0</v>
      </c>
      <c r="J28" s="150"/>
      <c r="K28" s="160"/>
      <c r="L28" s="160"/>
    </row>
  </sheetData>
  <sheetProtection algorithmName="SHA-512" hashValue="hCWTArmJrqMG6upFsA/WhS/6khQJPuC2fmxOgHW5Gx1ONrbYozm1K9jpc217fxYWbBG64jvE/3n1ZSetdIhpnw==" saltValue="NB8hVvWAkeCx9jU49eLIEg==" spinCount="100000" sheet="1" objects="1" scenarios="1"/>
  <mergeCells count="21">
    <mergeCell ref="F27:F28"/>
    <mergeCell ref="G27:H28"/>
    <mergeCell ref="J27:J28"/>
    <mergeCell ref="K27:L28"/>
    <mergeCell ref="B17:M17"/>
    <mergeCell ref="E21:H21"/>
    <mergeCell ref="I21:L21"/>
    <mergeCell ref="C18:M18"/>
    <mergeCell ref="C19:M19"/>
    <mergeCell ref="D22:D23"/>
    <mergeCell ref="M7:M8"/>
    <mergeCell ref="B7:B8"/>
    <mergeCell ref="C7:C8"/>
    <mergeCell ref="D7:D8"/>
    <mergeCell ref="E7:H7"/>
    <mergeCell ref="I7:L7"/>
    <mergeCell ref="B2:M2"/>
    <mergeCell ref="B3:M3"/>
    <mergeCell ref="B4:M4"/>
    <mergeCell ref="B5:M5"/>
    <mergeCell ref="B6:M6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AE2AB-C95E-493B-8E34-7216208AA186}">
  <dimension ref="B2:M13"/>
  <sheetViews>
    <sheetView workbookViewId="0">
      <selection activeCell="I9" sqref="I9"/>
    </sheetView>
  </sheetViews>
  <sheetFormatPr defaultRowHeight="15" x14ac:dyDescent="0.25"/>
  <cols>
    <col min="1" max="1" width="9.140625" style="8"/>
    <col min="2" max="2" width="22.140625" style="8" customWidth="1"/>
    <col min="3" max="16384" width="9.140625" style="8"/>
  </cols>
  <sheetData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36"/>
      <c r="L2" s="36"/>
      <c r="M2" s="36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37"/>
      <c r="L3" s="37"/>
      <c r="M3" s="37"/>
    </row>
    <row r="4" spans="2:13" ht="15.75" x14ac:dyDescent="0.25">
      <c r="B4" s="119" t="s">
        <v>879</v>
      </c>
      <c r="C4" s="119"/>
      <c r="D4" s="119"/>
      <c r="E4" s="119"/>
      <c r="F4" s="119"/>
      <c r="G4" s="119"/>
      <c r="H4" s="119"/>
      <c r="I4" s="119"/>
      <c r="J4" s="119"/>
      <c r="K4" s="38"/>
      <c r="L4" s="38"/>
      <c r="M4" s="38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2:13" x14ac:dyDescent="0.25">
      <c r="B6" s="39" t="s">
        <v>1343</v>
      </c>
      <c r="C6" s="152" t="s">
        <v>10</v>
      </c>
      <c r="D6" s="152"/>
      <c r="E6" s="152"/>
      <c r="F6" s="152"/>
      <c r="G6" s="152" t="s">
        <v>6</v>
      </c>
      <c r="H6" s="152"/>
      <c r="I6" s="152"/>
      <c r="J6" s="152"/>
    </row>
    <row r="7" spans="2:13" ht="30.75" customHeight="1" x14ac:dyDescent="0.25">
      <c r="B7" s="147" t="s">
        <v>1340</v>
      </c>
      <c r="C7" s="3" t="s">
        <v>11</v>
      </c>
      <c r="D7" s="3" t="s">
        <v>12</v>
      </c>
      <c r="E7" s="3" t="s">
        <v>13</v>
      </c>
      <c r="F7" s="3" t="s">
        <v>14</v>
      </c>
      <c r="G7" s="10" t="s">
        <v>11</v>
      </c>
      <c r="H7" s="10" t="s">
        <v>12</v>
      </c>
      <c r="I7" s="10" t="s">
        <v>13</v>
      </c>
      <c r="J7" s="10" t="s">
        <v>14</v>
      </c>
      <c r="K7" s="9"/>
    </row>
    <row r="8" spans="2:13" ht="30.75" customHeight="1" x14ac:dyDescent="0.25">
      <c r="B8" s="147"/>
      <c r="C8" s="5">
        <f>SUM('2.1'!E49+'2.2'!E35+'2.3'!E35+'2.4'!E57+'2.5'!E63+'2.6'!E35+'2.7'!E34+'2.8'!E37)</f>
        <v>0</v>
      </c>
      <c r="D8" s="5">
        <f>SUM('2.1'!F49+'2.2'!F35+'2.3'!F35+'2.4'!F57+'2.5'!F63+'2.6'!F35+'2.7'!F34+'2.8'!F37)</f>
        <v>0</v>
      </c>
      <c r="E8" s="5">
        <f>SUM('2.1'!G49+'2.2'!G35+'2.3'!G35+'2.4'!G57+'2.5'!G63+'2.6'!G35+'2.7'!G34+'2.8'!G37)</f>
        <v>0</v>
      </c>
      <c r="F8" s="5">
        <f>SUM('2.1'!H49+'2.2'!H35+'2.3'!H35+'2.4'!H57+'2.5'!H63+'2.6'!H35+'2.7'!H34+'2.8'!H37)</f>
        <v>0</v>
      </c>
      <c r="G8" s="18">
        <f>SUM('2.1'!I49+'2.2'!I35+'2.3'!I35+'2.4'!I57+'2.5'!I63+'2.6'!I35+'2.7'!I34+'2.8'!I37)</f>
        <v>0</v>
      </c>
      <c r="H8" s="18">
        <f>SUM('2.1'!J49+'2.2'!J35+'2.3'!J35+'2.4'!J57+'2.5'!J63+'2.6'!J35+'2.7'!J34+'2.8'!J37)</f>
        <v>0</v>
      </c>
      <c r="I8" s="18">
        <f>SUM('2.1'!K49+'2.2'!K35+'2.3'!K35+'2.4'!K57+'2.5'!K63+'2.6'!K35+'2.7'!K34+'2.8'!K37)</f>
        <v>0</v>
      </c>
      <c r="J8" s="18">
        <f>SUM('2.1'!L49+'2.2'!L35+'2.3'!L35+'2.4'!L57+'2.5'!L63+'2.6'!L35+'2.7'!L34+'2.8'!L37)</f>
        <v>0</v>
      </c>
      <c r="K8" s="9"/>
    </row>
    <row r="9" spans="2:13" ht="39.75" customHeight="1" x14ac:dyDescent="0.25">
      <c r="B9" s="6" t="s">
        <v>1341</v>
      </c>
      <c r="C9" s="5">
        <f>SUM('2.1'!E50+'2.2'!E36+'2.3'!E36+'2.4'!E58+'2.5'!E64+'2.6'!E36+'2.7'!E35+'2.8'!E38)</f>
        <v>0</v>
      </c>
      <c r="D9" s="5">
        <f>SUM('2.1'!F50+'2.2'!F36+'2.3'!F36+'2.4'!F58+'2.5'!F64+'2.6'!F36+'2.7'!F35+'2.8'!F38)</f>
        <v>0</v>
      </c>
      <c r="E9" s="5">
        <f>SUM('2.1'!G50+'2.2'!G36+'2.3'!G36+'2.4'!G58+'2.5'!G64+'2.6'!G36+'2.7'!G35+'2.8'!G38)</f>
        <v>0</v>
      </c>
      <c r="F9" s="5">
        <f>SUM('2.1'!H50+'2.2'!H36+'2.3'!H36+'2.4'!H58+'2.5'!H64+'2.6'!H36+'2.7'!H35+'2.8'!H38)</f>
        <v>0</v>
      </c>
      <c r="G9" s="18">
        <f>SUM('2.1'!I50+'2.2'!I36+'2.3'!I36+'2.4'!I58+'2.5'!I64+'2.6'!I36+'2.7'!I35+'2.8'!I38)</f>
        <v>0</v>
      </c>
      <c r="H9" s="18">
        <f>SUM('2.1'!J50+'2.2'!J36+'2.3'!J36+'2.4'!J58+'2.5'!J64+'2.6'!J36+'2.7'!J35+'2.8'!J38)</f>
        <v>0</v>
      </c>
      <c r="I9" s="18">
        <f>SUM('2.1'!K50+'2.2'!K36+'2.3'!K36+'2.4'!K58+'2.5'!K64+'2.6'!K36+'2.7'!K35+'2.8'!K38)</f>
        <v>0</v>
      </c>
      <c r="J9" s="18">
        <f>SUM('2.1'!L50+'2.2'!L36+'2.3'!L36+'2.4'!L58+'2.5'!L64+'2.6'!L36+'2.7'!L35+'2.8'!L38)</f>
        <v>0</v>
      </c>
      <c r="K9" s="12"/>
    </row>
    <row r="10" spans="2:13" ht="30.75" customHeight="1" x14ac:dyDescent="0.25">
      <c r="B10" s="6" t="s">
        <v>1342</v>
      </c>
      <c r="C10" s="5">
        <f>SUM('2.1'!E51+'2.2'!E37+'2.3'!E37+'2.4'!E59+'2.5'!E65+'2.6'!E37+'2.7'!E36+'2.8'!E39)</f>
        <v>0</v>
      </c>
      <c r="D10" s="5">
        <f>SUM('2.1'!F51+'2.2'!F37+'2.3'!F37+'2.4'!F59+'2.5'!F65+'2.6'!F37+'2.7'!F36+'2.8'!F39)</f>
        <v>0</v>
      </c>
      <c r="E10" s="5">
        <f>SUM('2.1'!G51+'2.2'!G37+'2.3'!G37+'2.4'!G59+'2.5'!G65+'2.6'!G37+'2.7'!G36+'2.8'!G39)</f>
        <v>0</v>
      </c>
      <c r="F10" s="5">
        <f>SUM('2.1'!H51+'2.2'!H37+'2.3'!H37+'2.4'!H59+'2.5'!H65+'2.6'!H37+'2.7'!H36+'2.8'!H39)</f>
        <v>0</v>
      </c>
      <c r="G10" s="18">
        <f>SUM('2.1'!I51+'2.2'!I37+'2.3'!I37+'2.4'!I59+'2.5'!I65+'2.6'!I37+'2.7'!I36+'2.8'!I39)</f>
        <v>0</v>
      </c>
      <c r="H10" s="18">
        <f>SUM('2.1'!J51+'2.2'!J37+'2.3'!J37+'2.4'!J59+'2.5'!J65+'2.6'!J37+'2.7'!J36+'2.8'!J39)</f>
        <v>0</v>
      </c>
      <c r="I10" s="18">
        <f>SUM('2.1'!K51+'2.2'!K37+'2.3'!K37+'2.4'!K59+'2.5'!K65+'2.6'!K37+'2.7'!K36+'2.8'!K39)</f>
        <v>0</v>
      </c>
      <c r="J10" s="18">
        <f>SUM('2.1'!L51+'2.2'!L37+'2.3'!L37+'2.4'!L59+'2.5'!L65+'2.6'!L37+'2.7'!L36+'2.8'!L39)</f>
        <v>0</v>
      </c>
      <c r="K10" s="12"/>
    </row>
    <row r="11" spans="2:13" x14ac:dyDescent="0.25">
      <c r="B11" s="1"/>
      <c r="C11" s="2"/>
      <c r="D11" s="2"/>
      <c r="E11" s="2"/>
      <c r="F11" s="2"/>
      <c r="G11" s="2"/>
      <c r="H11" s="2"/>
      <c r="I11" s="2"/>
      <c r="J11" s="2"/>
      <c r="K11" s="12"/>
    </row>
    <row r="12" spans="2:13" x14ac:dyDescent="0.25">
      <c r="B12" s="13" t="s">
        <v>376</v>
      </c>
      <c r="C12" s="14">
        <f>SUM(C9,F9)</f>
        <v>0</v>
      </c>
      <c r="D12" s="148">
        <f>SUM(C8,D8,F8)</f>
        <v>0</v>
      </c>
      <c r="E12" s="149" t="s">
        <v>377</v>
      </c>
      <c r="F12" s="149"/>
      <c r="G12" s="15">
        <f>SUM(G9,J9)</f>
        <v>0</v>
      </c>
      <c r="H12" s="150">
        <f>SUM(G8,H8,J8)</f>
        <v>0</v>
      </c>
      <c r="I12" s="151" t="s">
        <v>377</v>
      </c>
      <c r="J12" s="151"/>
      <c r="K12" s="12"/>
    </row>
    <row r="13" spans="2:13" x14ac:dyDescent="0.25">
      <c r="B13" s="13" t="s">
        <v>378</v>
      </c>
      <c r="C13" s="14">
        <f>SUM(C10,D10,F10)</f>
        <v>0</v>
      </c>
      <c r="D13" s="148"/>
      <c r="E13" s="149"/>
      <c r="F13" s="149"/>
      <c r="G13" s="15">
        <f>SUM(G10,H10,J10)</f>
        <v>0</v>
      </c>
      <c r="H13" s="150"/>
      <c r="I13" s="151"/>
      <c r="J13" s="151"/>
      <c r="K13" s="12"/>
    </row>
  </sheetData>
  <sheetProtection algorithmName="SHA-512" hashValue="3FnZRmTIgnUdxKKz/9sY6nPlYwu2YN7/n/srHFs8iPJ8gNnGSxKohl282de0eixdRG6qfuRg0p7FFONf6zNShg==" saltValue="YRKHc4fbAgp7ZdyYMigtxA==" spinCount="100000" sheet="1" objects="1" scenarios="1"/>
  <mergeCells count="10">
    <mergeCell ref="B2:J2"/>
    <mergeCell ref="B3:J3"/>
    <mergeCell ref="B4:J4"/>
    <mergeCell ref="B7:B8"/>
    <mergeCell ref="D12:D13"/>
    <mergeCell ref="E12:F13"/>
    <mergeCell ref="H12:H13"/>
    <mergeCell ref="I12:J13"/>
    <mergeCell ref="C6:F6"/>
    <mergeCell ref="G6:J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7AFB-FE53-4BCF-9F92-1304E088ED6C}">
  <dimension ref="B1:M54"/>
  <sheetViews>
    <sheetView workbookViewId="0">
      <selection activeCell="F23" sqref="F23"/>
    </sheetView>
  </sheetViews>
  <sheetFormatPr defaultRowHeight="15" x14ac:dyDescent="0.25"/>
  <cols>
    <col min="1" max="1" width="9.140625" style="8"/>
    <col min="2" max="2" width="9.5703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879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880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1084</v>
      </c>
      <c r="C9" s="73" t="s">
        <v>881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1085</v>
      </c>
      <c r="C10" s="73" t="s">
        <v>882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1086</v>
      </c>
      <c r="C11" s="73" t="s">
        <v>883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1087</v>
      </c>
      <c r="C12" s="73" t="s">
        <v>884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25.5" x14ac:dyDescent="0.25">
      <c r="B13" s="48" t="s">
        <v>1088</v>
      </c>
      <c r="C13" s="73" t="s">
        <v>1076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25.5" x14ac:dyDescent="0.25">
      <c r="B14" s="48" t="s">
        <v>1089</v>
      </c>
      <c r="C14" s="73" t="s">
        <v>1077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25.5" x14ac:dyDescent="0.25">
      <c r="B15" s="48" t="s">
        <v>1090</v>
      </c>
      <c r="C15" s="73" t="s">
        <v>1078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25.5" x14ac:dyDescent="0.25">
      <c r="B16" s="48" t="s">
        <v>1091</v>
      </c>
      <c r="C16" s="73" t="s">
        <v>1079</v>
      </c>
      <c r="D16" s="49"/>
      <c r="E16" s="24"/>
      <c r="F16" s="24"/>
      <c r="G16" s="24"/>
      <c r="H16" s="24"/>
      <c r="I16" s="53"/>
      <c r="J16" s="53"/>
      <c r="K16" s="53"/>
      <c r="L16" s="53"/>
      <c r="M16" s="54"/>
    </row>
    <row r="17" spans="2:13" ht="25.5" x14ac:dyDescent="0.25">
      <c r="B17" s="48" t="s">
        <v>1092</v>
      </c>
      <c r="C17" s="73" t="s">
        <v>885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63.75" x14ac:dyDescent="0.25">
      <c r="B18" s="48" t="s">
        <v>1093</v>
      </c>
      <c r="C18" s="73" t="s">
        <v>886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76.5" x14ac:dyDescent="0.25">
      <c r="B19" s="48" t="s">
        <v>1094</v>
      </c>
      <c r="C19" s="73" t="s">
        <v>887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1095</v>
      </c>
      <c r="C20" s="73" t="s">
        <v>888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1096</v>
      </c>
      <c r="C21" s="73" t="s">
        <v>889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51" x14ac:dyDescent="0.25">
      <c r="B22" s="48" t="s">
        <v>1097</v>
      </c>
      <c r="C22" s="73" t="s">
        <v>890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1098</v>
      </c>
      <c r="C23" s="73" t="s">
        <v>891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1099</v>
      </c>
      <c r="C24" s="73" t="s">
        <v>892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1100</v>
      </c>
      <c r="C25" s="73" t="s">
        <v>893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63.75" x14ac:dyDescent="0.25">
      <c r="B26" s="48" t="s">
        <v>1101</v>
      </c>
      <c r="C26" s="73" t="s">
        <v>894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63.75" x14ac:dyDescent="0.25">
      <c r="B27" s="48" t="s">
        <v>1102</v>
      </c>
      <c r="C27" s="74" t="s">
        <v>895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63.75" x14ac:dyDescent="0.25">
      <c r="B28" s="48" t="s">
        <v>1103</v>
      </c>
      <c r="C28" s="73" t="s">
        <v>896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63.75" x14ac:dyDescent="0.25">
      <c r="B29" s="48" t="s">
        <v>1104</v>
      </c>
      <c r="C29" s="73" t="s">
        <v>897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1105</v>
      </c>
      <c r="C30" s="73" t="s">
        <v>898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25.5" x14ac:dyDescent="0.25">
      <c r="B31" s="48" t="s">
        <v>1106</v>
      </c>
      <c r="C31" s="73" t="s">
        <v>899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25.5" x14ac:dyDescent="0.25">
      <c r="B32" s="48" t="s">
        <v>1107</v>
      </c>
      <c r="C32" s="73" t="s">
        <v>900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1108</v>
      </c>
      <c r="C33" s="73" t="s">
        <v>901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1109</v>
      </c>
      <c r="C34" s="73" t="s">
        <v>902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25.5" x14ac:dyDescent="0.25">
      <c r="B35" s="48" t="s">
        <v>1110</v>
      </c>
      <c r="C35" s="73" t="s">
        <v>903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38.25" x14ac:dyDescent="0.25">
      <c r="B36" s="48" t="s">
        <v>1111</v>
      </c>
      <c r="C36" s="73" t="s">
        <v>904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51" x14ac:dyDescent="0.25">
      <c r="B37" s="48" t="s">
        <v>1112</v>
      </c>
      <c r="C37" s="73" t="s">
        <v>905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51" x14ac:dyDescent="0.25">
      <c r="B38" s="48" t="s">
        <v>1113</v>
      </c>
      <c r="C38" s="74" t="s">
        <v>906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25.5" x14ac:dyDescent="0.25">
      <c r="B39" s="48" t="s">
        <v>1114</v>
      </c>
      <c r="C39" s="73" t="s">
        <v>907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51" x14ac:dyDescent="0.25">
      <c r="B40" s="48" t="s">
        <v>1115</v>
      </c>
      <c r="C40" s="73" t="s">
        <v>1080</v>
      </c>
      <c r="D40" s="49"/>
      <c r="E40" s="24"/>
      <c r="F40" s="24"/>
      <c r="G40" s="24"/>
      <c r="H40" s="24"/>
      <c r="I40" s="53"/>
      <c r="J40" s="53"/>
      <c r="K40" s="53"/>
      <c r="L40" s="53"/>
      <c r="M40" s="54"/>
    </row>
    <row r="41" spans="2:13" ht="38.25" x14ac:dyDescent="0.25">
      <c r="B41" s="48" t="s">
        <v>1116</v>
      </c>
      <c r="C41" s="73" t="s">
        <v>908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x14ac:dyDescent="0.25">
      <c r="B42" s="55"/>
      <c r="C42" s="56"/>
      <c r="D42" s="16"/>
      <c r="E42" s="21"/>
      <c r="F42" s="21"/>
      <c r="G42" s="21"/>
      <c r="H42" s="21"/>
      <c r="I42" s="21"/>
      <c r="J42" s="21"/>
      <c r="K42" s="21"/>
      <c r="L42" s="21"/>
      <c r="M42" s="16"/>
    </row>
    <row r="43" spans="2:13" ht="15" customHeight="1" x14ac:dyDescent="0.25">
      <c r="B43" s="153" t="s">
        <v>425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</row>
    <row r="44" spans="2:13" ht="15" customHeight="1" x14ac:dyDescent="0.25">
      <c r="B44" s="16"/>
      <c r="C44" s="153" t="s">
        <v>426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</row>
    <row r="45" spans="2:13" ht="15" customHeight="1" x14ac:dyDescent="0.25">
      <c r="B45" s="17"/>
      <c r="C45" s="153" t="s">
        <v>18</v>
      </c>
      <c r="D45" s="153"/>
      <c r="E45" s="153"/>
      <c r="F45" s="153"/>
      <c r="G45" s="153"/>
      <c r="H45" s="153"/>
      <c r="I45" s="153"/>
      <c r="J45" s="153"/>
      <c r="K45" s="153"/>
      <c r="L45" s="153"/>
      <c r="M45" s="153"/>
    </row>
    <row r="46" spans="2:13" x14ac:dyDescent="0.25">
      <c r="B46" s="46"/>
      <c r="C46" s="46"/>
      <c r="D46" s="46"/>
      <c r="E46" s="8"/>
      <c r="F46" s="8"/>
      <c r="G46" s="8"/>
      <c r="H46" s="8"/>
      <c r="I46" s="8"/>
      <c r="J46" s="8"/>
      <c r="K46" s="8"/>
      <c r="L46" s="8"/>
      <c r="M46" s="9"/>
    </row>
    <row r="47" spans="2:13" x14ac:dyDescent="0.25">
      <c r="B47" s="46"/>
      <c r="C47" s="46"/>
      <c r="D47" s="47" t="s">
        <v>1343</v>
      </c>
      <c r="E47" s="161" t="s">
        <v>10</v>
      </c>
      <c r="F47" s="161"/>
      <c r="G47" s="161"/>
      <c r="H47" s="161"/>
      <c r="I47" s="161" t="s">
        <v>6</v>
      </c>
      <c r="J47" s="161"/>
      <c r="K47" s="161"/>
      <c r="L47" s="161"/>
      <c r="M47" s="9"/>
    </row>
    <row r="48" spans="2:13" ht="15" customHeight="1" x14ac:dyDescent="0.25">
      <c r="B48" s="8"/>
      <c r="C48" s="9"/>
      <c r="D48" s="147" t="s">
        <v>1081</v>
      </c>
      <c r="E48" s="3" t="s">
        <v>11</v>
      </c>
      <c r="F48" s="3" t="s">
        <v>12</v>
      </c>
      <c r="G48" s="3" t="s">
        <v>13</v>
      </c>
      <c r="H48" s="3" t="s">
        <v>14</v>
      </c>
      <c r="I48" s="10" t="s">
        <v>11</v>
      </c>
      <c r="J48" s="10" t="s">
        <v>12</v>
      </c>
      <c r="K48" s="10" t="s">
        <v>13</v>
      </c>
      <c r="L48" s="10" t="s">
        <v>14</v>
      </c>
      <c r="M48" s="9"/>
    </row>
    <row r="49" spans="2:13" x14ac:dyDescent="0.25">
      <c r="B49" s="8"/>
      <c r="C49" s="9"/>
      <c r="D49" s="147"/>
      <c r="E49" s="5">
        <f>SUM(E9:E41)</f>
        <v>0</v>
      </c>
      <c r="F49" s="5">
        <f t="shared" ref="F49:L49" si="0">SUM(F9:F41)</f>
        <v>0</v>
      </c>
      <c r="G49" s="5">
        <f t="shared" si="0"/>
        <v>0</v>
      </c>
      <c r="H49" s="5">
        <f t="shared" si="0"/>
        <v>0</v>
      </c>
      <c r="I49" s="18">
        <f t="shared" si="0"/>
        <v>0</v>
      </c>
      <c r="J49" s="18">
        <f t="shared" si="0"/>
        <v>0</v>
      </c>
      <c r="K49" s="18">
        <f t="shared" si="0"/>
        <v>0</v>
      </c>
      <c r="L49" s="18">
        <f t="shared" si="0"/>
        <v>0</v>
      </c>
      <c r="M49" s="9"/>
    </row>
    <row r="50" spans="2:13" x14ac:dyDescent="0.25">
      <c r="D50" s="6" t="s">
        <v>1082</v>
      </c>
      <c r="E50" s="5">
        <f>SUM(E9+E10+E11+E12+E17+E18+E19+E20+E21+E22+E23+E24+E25+E26+E27+E28+E29+E30+E31+E32+E33+E34+E35+E36+E37+E38+E39+E41)</f>
        <v>0</v>
      </c>
      <c r="F50" s="5">
        <f t="shared" ref="F50:L50" si="1">SUM(F9+F10+F11+F12+F17+F18+F19+F20+F21+F22+F23+F24+F25+F26+F27+F28+F29+F30+F31+F32+F33+F34+F35+F36+F37+F38+F39+F41)</f>
        <v>0</v>
      </c>
      <c r="G50" s="5">
        <f t="shared" si="1"/>
        <v>0</v>
      </c>
      <c r="H50" s="5">
        <f t="shared" si="1"/>
        <v>0</v>
      </c>
      <c r="I50" s="18">
        <f t="shared" si="1"/>
        <v>0</v>
      </c>
      <c r="J50" s="18">
        <f t="shared" si="1"/>
        <v>0</v>
      </c>
      <c r="K50" s="18">
        <f t="shared" si="1"/>
        <v>0</v>
      </c>
      <c r="L50" s="18">
        <f t="shared" si="1"/>
        <v>0</v>
      </c>
    </row>
    <row r="51" spans="2:13" x14ac:dyDescent="0.25">
      <c r="D51" s="6" t="s">
        <v>1083</v>
      </c>
      <c r="E51" s="5">
        <f>SUM(E13+E14+E15+E16+E40)</f>
        <v>0</v>
      </c>
      <c r="F51" s="5">
        <f t="shared" ref="F51:L51" si="2">SUM(F13+F14+F15+F16+F40)</f>
        <v>0</v>
      </c>
      <c r="G51" s="5">
        <f t="shared" si="2"/>
        <v>0</v>
      </c>
      <c r="H51" s="5">
        <f t="shared" si="2"/>
        <v>0</v>
      </c>
      <c r="I51" s="18">
        <f t="shared" si="2"/>
        <v>0</v>
      </c>
      <c r="J51" s="18">
        <f t="shared" si="2"/>
        <v>0</v>
      </c>
      <c r="K51" s="18">
        <f t="shared" si="2"/>
        <v>0</v>
      </c>
      <c r="L51" s="18">
        <f t="shared" si="2"/>
        <v>0</v>
      </c>
    </row>
    <row r="52" spans="2:13" x14ac:dyDescent="0.25">
      <c r="D52" s="1"/>
      <c r="E52" s="2"/>
      <c r="F52" s="2"/>
      <c r="G52" s="2"/>
      <c r="H52" s="2"/>
      <c r="I52" s="2"/>
      <c r="J52" s="2"/>
      <c r="K52" s="2"/>
      <c r="L52" s="2"/>
    </row>
    <row r="53" spans="2:13" x14ac:dyDescent="0.25">
      <c r="D53" s="13" t="s">
        <v>376</v>
      </c>
      <c r="E53" s="14">
        <f>SUM(E50,H50)</f>
        <v>0</v>
      </c>
      <c r="F53" s="148">
        <f>SUM(E49,F49,H49)</f>
        <v>0</v>
      </c>
      <c r="G53" s="159" t="s">
        <v>377</v>
      </c>
      <c r="H53" s="159"/>
      <c r="I53" s="15">
        <f>SUM(I50,L50)</f>
        <v>0</v>
      </c>
      <c r="J53" s="150">
        <f>SUM(I49,J49,L49)</f>
        <v>0</v>
      </c>
      <c r="K53" s="160" t="s">
        <v>377</v>
      </c>
      <c r="L53" s="160"/>
    </row>
    <row r="54" spans="2:13" x14ac:dyDescent="0.25">
      <c r="D54" s="13" t="s">
        <v>378</v>
      </c>
      <c r="E54" s="14">
        <f>SUM(E51,F51,H51)</f>
        <v>0</v>
      </c>
      <c r="F54" s="148"/>
      <c r="G54" s="159"/>
      <c r="H54" s="159"/>
      <c r="I54" s="15">
        <f>SUM(I51,J51,L51)</f>
        <v>0</v>
      </c>
      <c r="J54" s="150"/>
      <c r="K54" s="160"/>
      <c r="L54" s="160"/>
    </row>
  </sheetData>
  <sheetProtection algorithmName="SHA-512" hashValue="HbN3PGimCN4EZODdu6pxG3EqC+Lj3n0iCP0sflz3/M+6D14AB8XHmvNlyxVbzuxJh17I9YnuMsFJls6RbB84fg==" saltValue="5AR7KQOULUNjzq01NORILw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53:F54"/>
    <mergeCell ref="G53:H54"/>
    <mergeCell ref="J53:J54"/>
    <mergeCell ref="K53:L54"/>
    <mergeCell ref="B43:M43"/>
    <mergeCell ref="C44:M44"/>
    <mergeCell ref="C45:M45"/>
    <mergeCell ref="D48:D49"/>
    <mergeCell ref="E47:H47"/>
    <mergeCell ref="I47:L4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4381-7285-4498-BB1A-7BB2ED64F5DF}">
  <dimension ref="B1:M41"/>
  <sheetViews>
    <sheetView topLeftCell="A11" workbookViewId="0">
      <selection activeCell="F36" sqref="F36"/>
    </sheetView>
  </sheetViews>
  <sheetFormatPr defaultRowHeight="15" x14ac:dyDescent="0.25"/>
  <cols>
    <col min="1" max="1" width="9.140625" style="8"/>
    <col min="2" max="2" width="8.28515625" style="11" customWidth="1"/>
    <col min="3" max="3" width="35.7109375" style="12" customWidth="1"/>
    <col min="4" max="4" width="35.7109375" style="8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75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879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76"/>
      <c r="D5" s="77"/>
      <c r="E5" s="20"/>
      <c r="F5" s="20"/>
      <c r="G5" s="20"/>
      <c r="H5" s="20"/>
      <c r="I5" s="20"/>
      <c r="J5" s="20"/>
      <c r="K5" s="20"/>
      <c r="L5" s="20"/>
      <c r="M5" s="76"/>
    </row>
    <row r="6" spans="2:13" ht="15.75" x14ac:dyDescent="0.25">
      <c r="B6" s="158" t="s">
        <v>909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1121</v>
      </c>
      <c r="C9" s="73" t="s">
        <v>910</v>
      </c>
      <c r="D9" s="78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1122</v>
      </c>
      <c r="C10" s="73" t="s">
        <v>911</v>
      </c>
      <c r="D10" s="78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76.5" x14ac:dyDescent="0.25">
      <c r="B11" s="48" t="s">
        <v>1123</v>
      </c>
      <c r="C11" s="73" t="s">
        <v>912</v>
      </c>
      <c r="D11" s="78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1124</v>
      </c>
      <c r="C12" s="73" t="s">
        <v>913</v>
      </c>
      <c r="D12" s="78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25.5" x14ac:dyDescent="0.25">
      <c r="B13" s="48" t="s">
        <v>1125</v>
      </c>
      <c r="C13" s="73" t="s">
        <v>914</v>
      </c>
      <c r="D13" s="78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25.5" x14ac:dyDescent="0.25">
      <c r="B14" s="48" t="s">
        <v>1126</v>
      </c>
      <c r="C14" s="73" t="s">
        <v>915</v>
      </c>
      <c r="D14" s="78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25.5" x14ac:dyDescent="0.25">
      <c r="B15" s="48" t="s">
        <v>1127</v>
      </c>
      <c r="C15" s="73" t="s">
        <v>916</v>
      </c>
      <c r="D15" s="78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1128</v>
      </c>
      <c r="C16" s="73" t="s">
        <v>917</v>
      </c>
      <c r="D16" s="78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1129</v>
      </c>
      <c r="C17" s="79" t="s">
        <v>918</v>
      </c>
      <c r="D17" s="78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25.5" x14ac:dyDescent="0.25">
      <c r="B18" s="48" t="s">
        <v>1130</v>
      </c>
      <c r="C18" s="80" t="s">
        <v>919</v>
      </c>
      <c r="D18" s="78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25.5" x14ac:dyDescent="0.25">
      <c r="B19" s="48" t="s">
        <v>1131</v>
      </c>
      <c r="C19" s="80" t="s">
        <v>920</v>
      </c>
      <c r="D19" s="78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25.5" x14ac:dyDescent="0.25">
      <c r="B20" s="48" t="s">
        <v>1132</v>
      </c>
      <c r="C20" s="80" t="s">
        <v>921</v>
      </c>
      <c r="D20" s="81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25.5" x14ac:dyDescent="0.25">
      <c r="B21" s="48" t="s">
        <v>1133</v>
      </c>
      <c r="C21" s="80" t="s">
        <v>922</v>
      </c>
      <c r="D21" s="81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1134</v>
      </c>
      <c r="C22" s="80" t="s">
        <v>923</v>
      </c>
      <c r="D22" s="81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25.5" x14ac:dyDescent="0.25">
      <c r="B23" s="48" t="s">
        <v>1135</v>
      </c>
      <c r="C23" s="80" t="s">
        <v>924</v>
      </c>
      <c r="D23" s="81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63.75" x14ac:dyDescent="0.25">
      <c r="B24" s="48" t="s">
        <v>1136</v>
      </c>
      <c r="C24" s="80" t="s">
        <v>925</v>
      </c>
      <c r="D24" s="81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76.5" x14ac:dyDescent="0.25">
      <c r="B25" s="48" t="s">
        <v>1137</v>
      </c>
      <c r="C25" s="80" t="s">
        <v>926</v>
      </c>
      <c r="D25" s="81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38.25" x14ac:dyDescent="0.25">
      <c r="B26" s="48" t="s">
        <v>1138</v>
      </c>
      <c r="C26" s="80" t="s">
        <v>927</v>
      </c>
      <c r="D26" s="81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25.5" x14ac:dyDescent="0.25">
      <c r="B27" s="48" t="s">
        <v>1139</v>
      </c>
      <c r="C27" s="80" t="s">
        <v>928</v>
      </c>
      <c r="D27" s="81"/>
      <c r="E27" s="24"/>
      <c r="F27" s="24"/>
      <c r="G27" s="24"/>
      <c r="H27" s="24"/>
      <c r="I27" s="43"/>
      <c r="J27" s="43"/>
      <c r="K27" s="43"/>
      <c r="L27" s="43"/>
      <c r="M27" s="50"/>
    </row>
    <row r="28" spans="2:13" x14ac:dyDescent="0.25">
      <c r="B28" s="55"/>
      <c r="C28" s="56"/>
      <c r="D28" s="16"/>
      <c r="E28" s="21"/>
      <c r="F28" s="21"/>
      <c r="G28" s="21"/>
      <c r="H28" s="21"/>
      <c r="I28" s="21"/>
      <c r="J28" s="21"/>
      <c r="K28" s="21"/>
      <c r="L28" s="21"/>
      <c r="M28" s="16"/>
    </row>
    <row r="29" spans="2:13" ht="15" customHeight="1" x14ac:dyDescent="0.25">
      <c r="B29" s="153" t="s">
        <v>425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 ht="15" customHeight="1" x14ac:dyDescent="0.25">
      <c r="B30" s="16"/>
      <c r="C30" s="153" t="s">
        <v>426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ht="15" customHeight="1" x14ac:dyDescent="0.25">
      <c r="B31" s="17"/>
      <c r="C31" s="153" t="s">
        <v>18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2:13" x14ac:dyDescent="0.25">
      <c r="B32" s="46"/>
      <c r="C32" s="46"/>
      <c r="D32" s="46"/>
      <c r="E32" s="8"/>
      <c r="F32" s="8"/>
      <c r="G32" s="8"/>
      <c r="H32" s="8"/>
      <c r="I32" s="8"/>
      <c r="J32" s="8"/>
      <c r="K32" s="8"/>
      <c r="L32" s="8"/>
      <c r="M32" s="9"/>
    </row>
    <row r="33" spans="2:13" x14ac:dyDescent="0.25">
      <c r="B33" s="46"/>
      <c r="C33" s="46"/>
      <c r="D33" s="47" t="s">
        <v>1343</v>
      </c>
      <c r="E33" s="161" t="s">
        <v>10</v>
      </c>
      <c r="F33" s="161"/>
      <c r="G33" s="161"/>
      <c r="H33" s="161"/>
      <c r="I33" s="161" t="s">
        <v>6</v>
      </c>
      <c r="J33" s="161"/>
      <c r="K33" s="161"/>
      <c r="L33" s="161"/>
      <c r="M33" s="9"/>
    </row>
    <row r="34" spans="2:13" ht="15" customHeight="1" x14ac:dyDescent="0.25">
      <c r="B34" s="8"/>
      <c r="C34" s="9"/>
      <c r="D34" s="147" t="s">
        <v>1339</v>
      </c>
      <c r="E34" s="3" t="s">
        <v>11</v>
      </c>
      <c r="F34" s="3" t="s">
        <v>12</v>
      </c>
      <c r="G34" s="3" t="s">
        <v>13</v>
      </c>
      <c r="H34" s="3" t="s">
        <v>14</v>
      </c>
      <c r="I34" s="10" t="s">
        <v>11</v>
      </c>
      <c r="J34" s="10" t="s">
        <v>12</v>
      </c>
      <c r="K34" s="10" t="s">
        <v>13</v>
      </c>
      <c r="L34" s="10" t="s">
        <v>14</v>
      </c>
      <c r="M34" s="9"/>
    </row>
    <row r="35" spans="2:13" x14ac:dyDescent="0.25">
      <c r="B35" s="8"/>
      <c r="C35" s="9"/>
      <c r="D35" s="147"/>
      <c r="E35" s="5">
        <f>SUM(E9:E27)</f>
        <v>0</v>
      </c>
      <c r="F35" s="5">
        <f t="shared" ref="F35:L35" si="0">SUM(F9:F27)</f>
        <v>0</v>
      </c>
      <c r="G35" s="5">
        <f t="shared" si="0"/>
        <v>0</v>
      </c>
      <c r="H35" s="5">
        <f t="shared" si="0"/>
        <v>0</v>
      </c>
      <c r="I35" s="18">
        <f t="shared" si="0"/>
        <v>0</v>
      </c>
      <c r="J35" s="18">
        <f t="shared" si="0"/>
        <v>0</v>
      </c>
      <c r="K35" s="18">
        <f t="shared" si="0"/>
        <v>0</v>
      </c>
      <c r="L35" s="18">
        <f t="shared" si="0"/>
        <v>0</v>
      </c>
      <c r="M35" s="9"/>
    </row>
    <row r="36" spans="2:13" x14ac:dyDescent="0.25">
      <c r="D36" s="6" t="s">
        <v>1117</v>
      </c>
      <c r="E36" s="5">
        <f>SUM(E9:E27)</f>
        <v>0</v>
      </c>
      <c r="F36" s="5">
        <f t="shared" ref="F36:L36" si="1">SUM(F9:F27)</f>
        <v>0</v>
      </c>
      <c r="G36" s="5">
        <f t="shared" si="1"/>
        <v>0</v>
      </c>
      <c r="H36" s="5">
        <f t="shared" si="1"/>
        <v>0</v>
      </c>
      <c r="I36" s="18">
        <f t="shared" si="1"/>
        <v>0</v>
      </c>
      <c r="J36" s="18">
        <f t="shared" si="1"/>
        <v>0</v>
      </c>
      <c r="K36" s="18">
        <f t="shared" si="1"/>
        <v>0</v>
      </c>
      <c r="L36" s="18">
        <f t="shared" si="1"/>
        <v>0</v>
      </c>
    </row>
    <row r="37" spans="2:13" x14ac:dyDescent="0.25">
      <c r="D37" s="6" t="s">
        <v>534</v>
      </c>
      <c r="E37" s="5">
        <v>0</v>
      </c>
      <c r="F37" s="5">
        <v>0</v>
      </c>
      <c r="G37" s="5">
        <v>0</v>
      </c>
      <c r="H37" s="5">
        <v>0</v>
      </c>
      <c r="I37" s="18">
        <v>0</v>
      </c>
      <c r="J37" s="18">
        <v>0</v>
      </c>
      <c r="K37" s="18">
        <v>0</v>
      </c>
      <c r="L37" s="18">
        <v>0</v>
      </c>
    </row>
    <row r="38" spans="2:13" x14ac:dyDescent="0.25">
      <c r="D38" s="1"/>
      <c r="E38" s="2"/>
      <c r="F38" s="2"/>
      <c r="G38" s="2"/>
      <c r="H38" s="2"/>
      <c r="I38" s="2"/>
      <c r="J38" s="2"/>
      <c r="K38" s="2"/>
      <c r="L38" s="2"/>
    </row>
    <row r="39" spans="2:13" x14ac:dyDescent="0.25">
      <c r="D39" s="13" t="s">
        <v>376</v>
      </c>
      <c r="E39" s="14">
        <f>SUM(E36,H36)</f>
        <v>0</v>
      </c>
      <c r="F39" s="148">
        <f>SUM(E35,F35,H35)</f>
        <v>0</v>
      </c>
      <c r="G39" s="159" t="s">
        <v>377</v>
      </c>
      <c r="H39" s="159"/>
      <c r="I39" s="15">
        <f>SUM(I36,L36)</f>
        <v>0</v>
      </c>
      <c r="J39" s="150">
        <f>SUM(I35,J35,L35)</f>
        <v>0</v>
      </c>
      <c r="K39" s="160" t="s">
        <v>377</v>
      </c>
      <c r="L39" s="160"/>
    </row>
    <row r="40" spans="2:13" x14ac:dyDescent="0.25">
      <c r="D40" s="13" t="s">
        <v>378</v>
      </c>
      <c r="E40" s="14">
        <f>SUM(E37,F37,H37)</f>
        <v>0</v>
      </c>
      <c r="F40" s="148"/>
      <c r="G40" s="159"/>
      <c r="H40" s="159"/>
      <c r="I40" s="15">
        <f>SUM(I37,J37,L37)</f>
        <v>0</v>
      </c>
      <c r="J40" s="150"/>
      <c r="K40" s="160"/>
      <c r="L40" s="160"/>
    </row>
    <row r="41" spans="2:13" x14ac:dyDescent="0.25">
      <c r="D41" s="12"/>
    </row>
  </sheetData>
  <sheetProtection algorithmName="SHA-512" hashValue="hfxpFWdirC3kIC38h+Y82VegYtTh42Stnz7P8eA8qCSvwWbA+ybm4h1kf1DoZSVH7QZQzX4rVtI7HTFB530enQ==" saltValue="ZLVG6uyg1i5LRfilnGoYAg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39:F40"/>
    <mergeCell ref="G39:H40"/>
    <mergeCell ref="J39:J40"/>
    <mergeCell ref="K39:L40"/>
    <mergeCell ref="B29:M29"/>
    <mergeCell ref="C30:M30"/>
    <mergeCell ref="C31:M31"/>
    <mergeCell ref="D34:D35"/>
    <mergeCell ref="E33:H33"/>
    <mergeCell ref="I33:L3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9514-8D17-4714-9467-6BBB50E6AACE}">
  <dimension ref="B1:M40"/>
  <sheetViews>
    <sheetView topLeftCell="A14" workbookViewId="0">
      <selection activeCell="F35" sqref="F35"/>
    </sheetView>
  </sheetViews>
  <sheetFormatPr defaultRowHeight="15" x14ac:dyDescent="0.25"/>
  <cols>
    <col min="1" max="1" width="9.140625" style="8"/>
    <col min="2" max="2" width="8.28515625" style="11" customWidth="1"/>
    <col min="3" max="3" width="35.7109375" style="12" customWidth="1"/>
    <col min="4" max="4" width="35.7109375" style="8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75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879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76"/>
      <c r="D5" s="77"/>
      <c r="E5" s="20"/>
      <c r="F5" s="20"/>
      <c r="G5" s="20"/>
      <c r="H5" s="20"/>
      <c r="I5" s="20"/>
      <c r="J5" s="20"/>
      <c r="K5" s="20"/>
      <c r="L5" s="20"/>
      <c r="M5" s="76"/>
    </row>
    <row r="6" spans="2:13" ht="15.75" x14ac:dyDescent="0.25">
      <c r="B6" s="158" t="s">
        <v>929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1140</v>
      </c>
      <c r="C9" s="41" t="s">
        <v>930</v>
      </c>
      <c r="D9" s="78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1141</v>
      </c>
      <c r="C10" s="41" t="s">
        <v>931</v>
      </c>
      <c r="D10" s="78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25.5" x14ac:dyDescent="0.25">
      <c r="B11" s="48" t="s">
        <v>1142</v>
      </c>
      <c r="C11" s="41" t="s">
        <v>932</v>
      </c>
      <c r="D11" s="78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1143</v>
      </c>
      <c r="C12" s="41" t="s">
        <v>933</v>
      </c>
      <c r="D12" s="78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1144</v>
      </c>
      <c r="C13" s="41" t="s">
        <v>934</v>
      </c>
      <c r="D13" s="78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25.5" x14ac:dyDescent="0.25">
      <c r="B14" s="48" t="s">
        <v>1145</v>
      </c>
      <c r="C14" s="41" t="s">
        <v>935</v>
      </c>
      <c r="D14" s="78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38.25" x14ac:dyDescent="0.25">
      <c r="B15" s="48" t="s">
        <v>1146</v>
      </c>
      <c r="C15" s="41" t="s">
        <v>936</v>
      </c>
      <c r="D15" s="78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63.75" x14ac:dyDescent="0.25">
      <c r="B16" s="48" t="s">
        <v>1147</v>
      </c>
      <c r="C16" s="41" t="s">
        <v>937</v>
      </c>
      <c r="D16" s="78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1148</v>
      </c>
      <c r="C17" s="41" t="s">
        <v>1118</v>
      </c>
      <c r="D17" s="49"/>
      <c r="E17" s="24"/>
      <c r="F17" s="24"/>
      <c r="G17" s="24"/>
      <c r="H17" s="24"/>
      <c r="I17" s="53"/>
      <c r="J17" s="53"/>
      <c r="K17" s="53"/>
      <c r="L17" s="53"/>
      <c r="M17" s="54"/>
    </row>
    <row r="18" spans="2:13" ht="25.5" x14ac:dyDescent="0.25">
      <c r="B18" s="48" t="s">
        <v>1149</v>
      </c>
      <c r="C18" s="41" t="s">
        <v>938</v>
      </c>
      <c r="D18" s="78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1150</v>
      </c>
      <c r="C19" s="41" t="s">
        <v>939</v>
      </c>
      <c r="D19" s="78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25.5" x14ac:dyDescent="0.25">
      <c r="B20" s="48" t="s">
        <v>1151</v>
      </c>
      <c r="C20" s="41" t="s">
        <v>940</v>
      </c>
      <c r="D20" s="81"/>
      <c r="E20" s="24"/>
      <c r="F20" s="24"/>
      <c r="G20" s="24"/>
      <c r="H20" s="24"/>
      <c r="I20" s="43"/>
      <c r="J20" s="43"/>
      <c r="K20" s="43"/>
      <c r="L20" s="43"/>
      <c r="M20" s="50"/>
    </row>
    <row r="21" spans="2:13" x14ac:dyDescent="0.25">
      <c r="B21" s="48" t="s">
        <v>1152</v>
      </c>
      <c r="C21" s="41" t="s">
        <v>941</v>
      </c>
      <c r="D21" s="81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1153</v>
      </c>
      <c r="C22" s="41" t="s">
        <v>942</v>
      </c>
      <c r="D22" s="81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38.25" x14ac:dyDescent="0.25">
      <c r="B23" s="48" t="s">
        <v>1154</v>
      </c>
      <c r="C23" s="41" t="s">
        <v>943</v>
      </c>
      <c r="D23" s="81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25.5" x14ac:dyDescent="0.25">
      <c r="B24" s="48" t="s">
        <v>1155</v>
      </c>
      <c r="C24" s="41" t="s">
        <v>944</v>
      </c>
      <c r="D24" s="81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1156</v>
      </c>
      <c r="C25" s="41" t="s">
        <v>1119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38.25" x14ac:dyDescent="0.25">
      <c r="B26" s="48" t="s">
        <v>1157</v>
      </c>
      <c r="C26" s="41" t="s">
        <v>1120</v>
      </c>
      <c r="D26" s="57"/>
      <c r="E26" s="24"/>
      <c r="F26" s="24"/>
      <c r="G26" s="24"/>
      <c r="H26" s="24"/>
      <c r="I26" s="53"/>
      <c r="J26" s="53"/>
      <c r="K26" s="53"/>
      <c r="L26" s="53"/>
      <c r="M26" s="54"/>
    </row>
    <row r="27" spans="2:13" ht="38.25" x14ac:dyDescent="0.25">
      <c r="B27" s="48" t="s">
        <v>1158</v>
      </c>
      <c r="C27" s="41" t="s">
        <v>945</v>
      </c>
      <c r="D27" s="81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14.25" customHeight="1" x14ac:dyDescent="0.25">
      <c r="B28" s="55"/>
      <c r="C28" s="56"/>
      <c r="D28" s="16"/>
      <c r="E28" s="21"/>
      <c r="F28" s="21"/>
      <c r="G28" s="21"/>
      <c r="H28" s="21"/>
      <c r="I28" s="21"/>
      <c r="J28" s="21"/>
      <c r="K28" s="21"/>
      <c r="L28" s="21"/>
      <c r="M28" s="16"/>
    </row>
    <row r="29" spans="2:13" ht="15" customHeight="1" x14ac:dyDescent="0.25">
      <c r="B29" s="153" t="s">
        <v>425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 ht="15" customHeight="1" x14ac:dyDescent="0.25">
      <c r="B30" s="16"/>
      <c r="C30" s="153" t="s">
        <v>426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ht="15" customHeight="1" x14ac:dyDescent="0.25">
      <c r="B31" s="17"/>
      <c r="C31" s="153" t="s">
        <v>18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2:13" x14ac:dyDescent="0.25">
      <c r="B32" s="46"/>
      <c r="C32" s="46"/>
      <c r="D32" s="46"/>
      <c r="E32" s="8"/>
      <c r="F32" s="8"/>
      <c r="G32" s="8"/>
      <c r="H32" s="8"/>
      <c r="I32" s="8"/>
      <c r="J32" s="8"/>
      <c r="K32" s="8"/>
      <c r="L32" s="8"/>
      <c r="M32" s="9"/>
    </row>
    <row r="33" spans="2:13" x14ac:dyDescent="0.25">
      <c r="B33" s="46"/>
      <c r="C33" s="46"/>
      <c r="D33" s="47" t="s">
        <v>1343</v>
      </c>
      <c r="E33" s="161" t="s">
        <v>10</v>
      </c>
      <c r="F33" s="161"/>
      <c r="G33" s="161"/>
      <c r="H33" s="161"/>
      <c r="I33" s="161" t="s">
        <v>6</v>
      </c>
      <c r="J33" s="161"/>
      <c r="K33" s="161"/>
      <c r="L33" s="161"/>
      <c r="M33" s="9"/>
    </row>
    <row r="34" spans="2:13" ht="15" customHeight="1" x14ac:dyDescent="0.25">
      <c r="B34" s="8"/>
      <c r="C34" s="9"/>
      <c r="D34" s="147" t="s">
        <v>1159</v>
      </c>
      <c r="E34" s="3" t="s">
        <v>11</v>
      </c>
      <c r="F34" s="3" t="s">
        <v>12</v>
      </c>
      <c r="G34" s="3" t="s">
        <v>13</v>
      </c>
      <c r="H34" s="3" t="s">
        <v>14</v>
      </c>
      <c r="I34" s="10" t="s">
        <v>11</v>
      </c>
      <c r="J34" s="10" t="s">
        <v>12</v>
      </c>
      <c r="K34" s="10" t="s">
        <v>13</v>
      </c>
      <c r="L34" s="10" t="s">
        <v>14</v>
      </c>
      <c r="M34" s="9"/>
    </row>
    <row r="35" spans="2:13" x14ac:dyDescent="0.25">
      <c r="B35" s="8"/>
      <c r="C35" s="9"/>
      <c r="D35" s="147"/>
      <c r="E35" s="5">
        <f>SUM(E9:E27)</f>
        <v>0</v>
      </c>
      <c r="F35" s="5">
        <f t="shared" ref="F35:L35" si="0">SUM(F9:F27)</f>
        <v>0</v>
      </c>
      <c r="G35" s="5">
        <f t="shared" si="0"/>
        <v>0</v>
      </c>
      <c r="H35" s="5">
        <f t="shared" si="0"/>
        <v>0</v>
      </c>
      <c r="I35" s="18">
        <f t="shared" si="0"/>
        <v>0</v>
      </c>
      <c r="J35" s="18">
        <f t="shared" si="0"/>
        <v>0</v>
      </c>
      <c r="K35" s="18">
        <f t="shared" si="0"/>
        <v>0</v>
      </c>
      <c r="L35" s="18">
        <f t="shared" si="0"/>
        <v>0</v>
      </c>
      <c r="M35" s="9"/>
    </row>
    <row r="36" spans="2:13" x14ac:dyDescent="0.25">
      <c r="D36" s="6" t="s">
        <v>1160</v>
      </c>
      <c r="E36" s="5">
        <f>SUM(E9+E10+E11+E12+E13+E14+E15+E16+E18+E19+E20+E21+E22+E23+E24+E27)</f>
        <v>0</v>
      </c>
      <c r="F36" s="5">
        <f t="shared" ref="F36:L36" si="1">SUM(F9+F10+F11+F12+F13+F14+F15+F16+F18+F19+F20+F21+F22+F23+F24+F27)</f>
        <v>0</v>
      </c>
      <c r="G36" s="5">
        <f t="shared" si="1"/>
        <v>0</v>
      </c>
      <c r="H36" s="5">
        <f t="shared" si="1"/>
        <v>0</v>
      </c>
      <c r="I36" s="18">
        <f t="shared" si="1"/>
        <v>0</v>
      </c>
      <c r="J36" s="18">
        <f t="shared" si="1"/>
        <v>0</v>
      </c>
      <c r="K36" s="18">
        <f t="shared" si="1"/>
        <v>0</v>
      </c>
      <c r="L36" s="18">
        <f t="shared" si="1"/>
        <v>0</v>
      </c>
    </row>
    <row r="37" spans="2:13" x14ac:dyDescent="0.25">
      <c r="D37" s="6" t="s">
        <v>765</v>
      </c>
      <c r="E37" s="5">
        <f>SUM(E17+E25+E26)</f>
        <v>0</v>
      </c>
      <c r="F37" s="5">
        <f t="shared" ref="F37:L37" si="2">SUM(F17+F25+F26)</f>
        <v>0</v>
      </c>
      <c r="G37" s="5">
        <f t="shared" si="2"/>
        <v>0</v>
      </c>
      <c r="H37" s="5">
        <f t="shared" si="2"/>
        <v>0</v>
      </c>
      <c r="I37" s="18">
        <f t="shared" si="2"/>
        <v>0</v>
      </c>
      <c r="J37" s="18">
        <f t="shared" si="2"/>
        <v>0</v>
      </c>
      <c r="K37" s="18">
        <f t="shared" si="2"/>
        <v>0</v>
      </c>
      <c r="L37" s="18">
        <f t="shared" si="2"/>
        <v>0</v>
      </c>
    </row>
    <row r="38" spans="2:13" x14ac:dyDescent="0.25">
      <c r="D38" s="1"/>
      <c r="E38" s="2"/>
      <c r="F38" s="2"/>
      <c r="G38" s="2"/>
      <c r="H38" s="2"/>
      <c r="I38" s="2"/>
      <c r="J38" s="2"/>
      <c r="K38" s="2"/>
      <c r="L38" s="2"/>
    </row>
    <row r="39" spans="2:13" x14ac:dyDescent="0.25">
      <c r="D39" s="13" t="s">
        <v>376</v>
      </c>
      <c r="E39" s="14">
        <f>SUM(E36,H36)</f>
        <v>0</v>
      </c>
      <c r="F39" s="148">
        <f>SUM(E35,F35,H35)</f>
        <v>0</v>
      </c>
      <c r="G39" s="159" t="s">
        <v>377</v>
      </c>
      <c r="H39" s="159"/>
      <c r="I39" s="15">
        <f>SUM(I36,L36)</f>
        <v>0</v>
      </c>
      <c r="J39" s="150">
        <f>SUM(I35,J35,L35)</f>
        <v>0</v>
      </c>
      <c r="K39" s="160" t="s">
        <v>377</v>
      </c>
      <c r="L39" s="160"/>
    </row>
    <row r="40" spans="2:13" x14ac:dyDescent="0.25">
      <c r="D40" s="13" t="s">
        <v>378</v>
      </c>
      <c r="E40" s="14">
        <f>SUM(E37,F37,H37)</f>
        <v>0</v>
      </c>
      <c r="F40" s="148"/>
      <c r="G40" s="159"/>
      <c r="H40" s="159"/>
      <c r="I40" s="15">
        <f>SUM(I37,J37,L37)</f>
        <v>0</v>
      </c>
      <c r="J40" s="150"/>
      <c r="K40" s="160"/>
      <c r="L40" s="160"/>
    </row>
  </sheetData>
  <sheetProtection algorithmName="SHA-512" hashValue="Hms1f3qDlMWo9bwTxr7EijEVzf+8gNLDCdTm/Cn5X7rAJh+lxThoF9vzde9xAVz3bK8NSgIFXkg5eQXXe1W2Sg==" saltValue="DyJ3Zrpw0OThI+4KPSOGJw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39:F40"/>
    <mergeCell ref="G39:H40"/>
    <mergeCell ref="J39:J40"/>
    <mergeCell ref="K39:L40"/>
    <mergeCell ref="B29:M29"/>
    <mergeCell ref="C30:M30"/>
    <mergeCell ref="C31:M31"/>
    <mergeCell ref="D34:D35"/>
    <mergeCell ref="E33:H33"/>
    <mergeCell ref="I33:L3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3F2A-6A4B-4802-9D6D-72B0140EC9B4}">
  <dimension ref="B1:M63"/>
  <sheetViews>
    <sheetView workbookViewId="0">
      <selection activeCell="F23" sqref="F23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879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946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1185</v>
      </c>
      <c r="C9" s="73" t="s">
        <v>947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x14ac:dyDescent="0.25">
      <c r="B10" s="48" t="s">
        <v>1186</v>
      </c>
      <c r="C10" s="73" t="s">
        <v>948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1187</v>
      </c>
      <c r="C11" s="73" t="s">
        <v>949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1188</v>
      </c>
      <c r="C12" s="73" t="s">
        <v>950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1189</v>
      </c>
      <c r="C13" s="73" t="s">
        <v>951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1190</v>
      </c>
      <c r="C14" s="73" t="s">
        <v>952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25.5" x14ac:dyDescent="0.25">
      <c r="B15" s="48" t="s">
        <v>1191</v>
      </c>
      <c r="C15" s="73" t="s">
        <v>953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1192</v>
      </c>
      <c r="C16" s="73" t="s">
        <v>1161</v>
      </c>
      <c r="D16" s="49"/>
      <c r="E16" s="24"/>
      <c r="F16" s="24"/>
      <c r="G16" s="24"/>
      <c r="H16" s="24"/>
      <c r="I16" s="53"/>
      <c r="J16" s="53"/>
      <c r="K16" s="53"/>
      <c r="L16" s="53"/>
      <c r="M16" s="54"/>
    </row>
    <row r="17" spans="2:13" ht="38.25" x14ac:dyDescent="0.25">
      <c r="B17" s="48" t="s">
        <v>1193</v>
      </c>
      <c r="C17" s="73" t="s">
        <v>954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1194</v>
      </c>
      <c r="C18" s="73" t="s">
        <v>955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1195</v>
      </c>
      <c r="C19" s="73" t="s">
        <v>956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1196</v>
      </c>
      <c r="C20" s="73" t="s">
        <v>957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1197</v>
      </c>
      <c r="C21" s="73" t="s">
        <v>958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51" x14ac:dyDescent="0.25">
      <c r="B22" s="48" t="s">
        <v>1198</v>
      </c>
      <c r="C22" s="73" t="s">
        <v>959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76.5" x14ac:dyDescent="0.25">
      <c r="B23" s="48" t="s">
        <v>1199</v>
      </c>
      <c r="C23" s="74" t="s">
        <v>960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63.75" x14ac:dyDescent="0.25">
      <c r="B24" s="48" t="s">
        <v>1200</v>
      </c>
      <c r="C24" s="73" t="s">
        <v>961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1201</v>
      </c>
      <c r="C25" s="73" t="s">
        <v>962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63.75" x14ac:dyDescent="0.25">
      <c r="B26" s="48" t="s">
        <v>1202</v>
      </c>
      <c r="C26" s="73" t="s">
        <v>963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25.5" x14ac:dyDescent="0.25">
      <c r="B27" s="48" t="s">
        <v>1203</v>
      </c>
      <c r="C27" s="73" t="s">
        <v>964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63.75" x14ac:dyDescent="0.25">
      <c r="B28" s="48" t="s">
        <v>1204</v>
      </c>
      <c r="C28" s="73" t="s">
        <v>1162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ht="51" x14ac:dyDescent="0.25">
      <c r="B29" s="48" t="s">
        <v>1205</v>
      </c>
      <c r="C29" s="73" t="s">
        <v>965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63.75" x14ac:dyDescent="0.25">
      <c r="B30" s="48" t="s">
        <v>1206</v>
      </c>
      <c r="C30" s="41" t="s">
        <v>966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1207</v>
      </c>
      <c r="C31" s="41" t="s">
        <v>967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76.5" x14ac:dyDescent="0.25">
      <c r="B32" s="48" t="s">
        <v>1208</v>
      </c>
      <c r="C32" s="41" t="s">
        <v>968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25.5" x14ac:dyDescent="0.25">
      <c r="B33" s="48" t="s">
        <v>1209</v>
      </c>
      <c r="C33" s="41" t="s">
        <v>969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25.5" x14ac:dyDescent="0.25">
      <c r="B34" s="48" t="s">
        <v>1210</v>
      </c>
      <c r="C34" s="41" t="s">
        <v>970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51" x14ac:dyDescent="0.25">
      <c r="B35" s="48" t="s">
        <v>1211</v>
      </c>
      <c r="C35" s="41" t="s">
        <v>971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51" x14ac:dyDescent="0.25">
      <c r="B36" s="48" t="s">
        <v>1212</v>
      </c>
      <c r="C36" s="41" t="s">
        <v>972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25.5" x14ac:dyDescent="0.25">
      <c r="B37" s="48" t="s">
        <v>1213</v>
      </c>
      <c r="C37" s="41" t="s">
        <v>973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63.75" x14ac:dyDescent="0.25">
      <c r="B38" s="48" t="s">
        <v>1214</v>
      </c>
      <c r="C38" s="41" t="s">
        <v>974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25.5" x14ac:dyDescent="0.25">
      <c r="B39" s="48" t="s">
        <v>1215</v>
      </c>
      <c r="C39" s="41" t="s">
        <v>975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25.5" x14ac:dyDescent="0.25">
      <c r="B40" s="48" t="s">
        <v>1216</v>
      </c>
      <c r="C40" s="41" t="s">
        <v>976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51" x14ac:dyDescent="0.25">
      <c r="B41" s="48" t="s">
        <v>1217</v>
      </c>
      <c r="C41" s="41" t="s">
        <v>977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89.25" x14ac:dyDescent="0.25">
      <c r="B42" s="48" t="s">
        <v>1218</v>
      </c>
      <c r="C42" s="41" t="s">
        <v>978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63.75" x14ac:dyDescent="0.25">
      <c r="B43" s="48" t="s">
        <v>1219</v>
      </c>
      <c r="C43" s="41" t="s">
        <v>1163</v>
      </c>
      <c r="D43" s="49"/>
      <c r="E43" s="24"/>
      <c r="F43" s="24"/>
      <c r="G43" s="24"/>
      <c r="H43" s="24"/>
      <c r="I43" s="53"/>
      <c r="J43" s="53"/>
      <c r="K43" s="53"/>
      <c r="L43" s="53"/>
      <c r="M43" s="54"/>
    </row>
    <row r="44" spans="2:13" ht="89.25" x14ac:dyDescent="0.25">
      <c r="B44" s="48" t="s">
        <v>1220</v>
      </c>
      <c r="C44" s="41" t="s">
        <v>1164</v>
      </c>
      <c r="D44" s="49"/>
      <c r="E44" s="24"/>
      <c r="F44" s="24"/>
      <c r="G44" s="24"/>
      <c r="H44" s="24"/>
      <c r="I44" s="53"/>
      <c r="J44" s="53"/>
      <c r="K44" s="53"/>
      <c r="L44" s="53"/>
      <c r="M44" s="54"/>
    </row>
    <row r="45" spans="2:13" ht="63.75" x14ac:dyDescent="0.25">
      <c r="B45" s="48" t="s">
        <v>1221</v>
      </c>
      <c r="C45" s="41" t="s">
        <v>1165</v>
      </c>
      <c r="D45" s="49"/>
      <c r="E45" s="24"/>
      <c r="F45" s="24"/>
      <c r="G45" s="24"/>
      <c r="H45" s="24"/>
      <c r="I45" s="53"/>
      <c r="J45" s="53"/>
      <c r="K45" s="53"/>
      <c r="L45" s="53"/>
      <c r="M45" s="54"/>
    </row>
    <row r="46" spans="2:13" ht="76.5" x14ac:dyDescent="0.25">
      <c r="B46" s="48" t="s">
        <v>1222</v>
      </c>
      <c r="C46" s="41" t="s">
        <v>979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63.75" x14ac:dyDescent="0.25">
      <c r="B47" s="48" t="s">
        <v>1225</v>
      </c>
      <c r="C47" s="41" t="s">
        <v>1166</v>
      </c>
      <c r="D47" s="49"/>
      <c r="E47" s="24"/>
      <c r="F47" s="24"/>
      <c r="G47" s="24"/>
      <c r="H47" s="24"/>
      <c r="I47" s="53"/>
      <c r="J47" s="53"/>
      <c r="K47" s="53"/>
      <c r="L47" s="53"/>
      <c r="M47" s="54"/>
    </row>
    <row r="48" spans="2:13" ht="63.75" x14ac:dyDescent="0.25">
      <c r="B48" s="48" t="s">
        <v>1223</v>
      </c>
      <c r="C48" s="41" t="s">
        <v>980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38.25" x14ac:dyDescent="0.25">
      <c r="B49" s="48" t="s">
        <v>1224</v>
      </c>
      <c r="C49" s="41" t="s">
        <v>981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14.25" customHeight="1" x14ac:dyDescent="0.25">
      <c r="B50" s="55"/>
      <c r="C50" s="56"/>
      <c r="D50" s="16"/>
      <c r="E50" s="21"/>
      <c r="F50" s="21"/>
      <c r="G50" s="21"/>
      <c r="H50" s="21"/>
      <c r="I50" s="21"/>
      <c r="J50" s="21"/>
      <c r="K50" s="21"/>
      <c r="L50" s="21"/>
      <c r="M50" s="16"/>
    </row>
    <row r="51" spans="2:13" ht="15" customHeight="1" x14ac:dyDescent="0.25">
      <c r="B51" s="153" t="s">
        <v>425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</row>
    <row r="52" spans="2:13" ht="15" customHeight="1" x14ac:dyDescent="0.25">
      <c r="B52" s="16"/>
      <c r="C52" s="153" t="s">
        <v>426</v>
      </c>
      <c r="D52" s="153"/>
      <c r="E52" s="153"/>
      <c r="F52" s="153"/>
      <c r="G52" s="153"/>
      <c r="H52" s="153"/>
      <c r="I52" s="153"/>
      <c r="J52" s="153"/>
      <c r="K52" s="153"/>
      <c r="L52" s="153"/>
      <c r="M52" s="153"/>
    </row>
    <row r="53" spans="2:13" ht="15" customHeight="1" x14ac:dyDescent="0.25">
      <c r="B53" s="17"/>
      <c r="C53" s="153" t="s">
        <v>18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</row>
    <row r="54" spans="2:13" x14ac:dyDescent="0.25">
      <c r="B54" s="46"/>
      <c r="C54" s="46"/>
      <c r="D54" s="46"/>
      <c r="E54" s="8"/>
      <c r="F54" s="8"/>
      <c r="G54" s="8"/>
      <c r="H54" s="8"/>
      <c r="I54" s="8"/>
      <c r="J54" s="8"/>
      <c r="K54" s="8"/>
      <c r="L54" s="8"/>
      <c r="M54" s="9"/>
    </row>
    <row r="55" spans="2:13" x14ac:dyDescent="0.25">
      <c r="B55" s="46"/>
      <c r="C55" s="46"/>
      <c r="D55" s="47" t="s">
        <v>1343</v>
      </c>
      <c r="E55" s="161" t="s">
        <v>10</v>
      </c>
      <c r="F55" s="161"/>
      <c r="G55" s="161"/>
      <c r="H55" s="161"/>
      <c r="I55" s="161" t="s">
        <v>6</v>
      </c>
      <c r="J55" s="161"/>
      <c r="K55" s="161"/>
      <c r="L55" s="161"/>
      <c r="M55" s="9"/>
    </row>
    <row r="56" spans="2:13" ht="15" customHeight="1" x14ac:dyDescent="0.25">
      <c r="B56" s="8"/>
      <c r="C56" s="9"/>
      <c r="D56" s="147" t="s">
        <v>1167</v>
      </c>
      <c r="E56" s="3" t="s">
        <v>11</v>
      </c>
      <c r="F56" s="3" t="s">
        <v>12</v>
      </c>
      <c r="G56" s="3" t="s">
        <v>13</v>
      </c>
      <c r="H56" s="3" t="s">
        <v>14</v>
      </c>
      <c r="I56" s="10" t="s">
        <v>11</v>
      </c>
      <c r="J56" s="10" t="s">
        <v>12</v>
      </c>
      <c r="K56" s="10" t="s">
        <v>13</v>
      </c>
      <c r="L56" s="10" t="s">
        <v>14</v>
      </c>
      <c r="M56" s="9"/>
    </row>
    <row r="57" spans="2:13" x14ac:dyDescent="0.25">
      <c r="B57" s="8"/>
      <c r="C57" s="9"/>
      <c r="D57" s="147"/>
      <c r="E57" s="5">
        <f>SUM(E9:E49)</f>
        <v>0</v>
      </c>
      <c r="F57" s="5">
        <f t="shared" ref="F57:L57" si="0">SUM(F9:F49)</f>
        <v>0</v>
      </c>
      <c r="G57" s="5">
        <f t="shared" si="0"/>
        <v>0</v>
      </c>
      <c r="H57" s="5">
        <f t="shared" si="0"/>
        <v>0</v>
      </c>
      <c r="I57" s="18">
        <f t="shared" si="0"/>
        <v>0</v>
      </c>
      <c r="J57" s="18">
        <f t="shared" si="0"/>
        <v>0</v>
      </c>
      <c r="K57" s="18">
        <f t="shared" si="0"/>
        <v>0</v>
      </c>
      <c r="L57" s="18">
        <f t="shared" si="0"/>
        <v>0</v>
      </c>
      <c r="M57" s="9"/>
    </row>
    <row r="58" spans="2:13" x14ac:dyDescent="0.25">
      <c r="D58" s="6" t="s">
        <v>1168</v>
      </c>
      <c r="E58" s="5">
        <f>SUM(E9+E10+E11+E12+E13+E14+E15+E17+E18+E19+E20+E21+E22+E23+E24+E25+E26+E27+E29+E30+E31+E32+E33+E34+E35+E36+E37+E38+E39+E40+E41+E42+E46+E48+E49)</f>
        <v>0</v>
      </c>
      <c r="F58" s="5">
        <f t="shared" ref="F58:L58" si="1">SUM(F9+F10+F11+F12+F13+F14+F15+F17+F18+F19+F20+F21+F22+F23+F24+F25+F26+F27+F29+F30+F31+F32+F33+F34+F35+F36+F37+F38+F39+F40+F41+F42+F46+F48+F49)</f>
        <v>0</v>
      </c>
      <c r="G58" s="5">
        <f t="shared" si="1"/>
        <v>0</v>
      </c>
      <c r="H58" s="5">
        <f t="shared" si="1"/>
        <v>0</v>
      </c>
      <c r="I58" s="18">
        <f t="shared" si="1"/>
        <v>0</v>
      </c>
      <c r="J58" s="18">
        <f t="shared" si="1"/>
        <v>0</v>
      </c>
      <c r="K58" s="18">
        <f t="shared" si="1"/>
        <v>0</v>
      </c>
      <c r="L58" s="18">
        <f t="shared" si="1"/>
        <v>0</v>
      </c>
    </row>
    <row r="59" spans="2:13" x14ac:dyDescent="0.25">
      <c r="D59" s="6" t="s">
        <v>1169</v>
      </c>
      <c r="E59" s="5">
        <f>SUM(E16+E28+E43+E44+E45+E47)</f>
        <v>0</v>
      </c>
      <c r="F59" s="5">
        <f t="shared" ref="F59:L59" si="2">SUM(F16+F28+F43+F44+F45+F47)</f>
        <v>0</v>
      </c>
      <c r="G59" s="5">
        <f t="shared" si="2"/>
        <v>0</v>
      </c>
      <c r="H59" s="5">
        <f t="shared" si="2"/>
        <v>0</v>
      </c>
      <c r="I59" s="18">
        <f t="shared" si="2"/>
        <v>0</v>
      </c>
      <c r="J59" s="18">
        <f t="shared" si="2"/>
        <v>0</v>
      </c>
      <c r="K59" s="18">
        <f t="shared" si="2"/>
        <v>0</v>
      </c>
      <c r="L59" s="18">
        <f t="shared" si="2"/>
        <v>0</v>
      </c>
    </row>
    <row r="60" spans="2:13" x14ac:dyDescent="0.25">
      <c r="D60" s="1"/>
      <c r="E60" s="2"/>
      <c r="F60" s="2"/>
      <c r="G60" s="2"/>
      <c r="H60" s="2"/>
      <c r="I60" s="2"/>
      <c r="J60" s="2"/>
      <c r="K60" s="2"/>
      <c r="L60" s="2"/>
    </row>
    <row r="61" spans="2:13" x14ac:dyDescent="0.25">
      <c r="D61" s="13" t="s">
        <v>376</v>
      </c>
      <c r="E61" s="14">
        <f>SUM(E58,H58)</f>
        <v>0</v>
      </c>
      <c r="F61" s="148">
        <f>SUM(E57,F57,H57)</f>
        <v>0</v>
      </c>
      <c r="G61" s="159" t="s">
        <v>377</v>
      </c>
      <c r="H61" s="159"/>
      <c r="I61" s="15">
        <f>SUM(I58,L58)</f>
        <v>0</v>
      </c>
      <c r="J61" s="150">
        <f>SUM(I57,J57,L57)</f>
        <v>0</v>
      </c>
      <c r="K61" s="160" t="s">
        <v>377</v>
      </c>
      <c r="L61" s="160"/>
    </row>
    <row r="62" spans="2:13" x14ac:dyDescent="0.25">
      <c r="D62" s="13" t="s">
        <v>378</v>
      </c>
      <c r="E62" s="14">
        <f>SUM(E59,F59,H59)</f>
        <v>0</v>
      </c>
      <c r="F62" s="148"/>
      <c r="G62" s="159"/>
      <c r="H62" s="159"/>
      <c r="I62" s="15">
        <f>SUM(I59,J59,L59)</f>
        <v>0</v>
      </c>
      <c r="J62" s="150"/>
      <c r="K62" s="160"/>
      <c r="L62" s="160"/>
    </row>
    <row r="63" spans="2:13" x14ac:dyDescent="0.25">
      <c r="D63" s="82"/>
    </row>
  </sheetData>
  <sheetProtection algorithmName="SHA-512" hashValue="RDsHMrq5DEsjEjMRqE2Hzte9eNCPg7SDzllbQCFPDn8Tvh6JgaeQUgICgId3sTzMa0bXQP/3vsur94OfDYs/rg==" saltValue="pHUawOI5Gle5Y7KKH8Ot+Q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61:F62"/>
    <mergeCell ref="G61:H62"/>
    <mergeCell ref="J61:J62"/>
    <mergeCell ref="K61:L62"/>
    <mergeCell ref="B51:M51"/>
    <mergeCell ref="C52:M52"/>
    <mergeCell ref="C53:M53"/>
    <mergeCell ref="D56:D57"/>
    <mergeCell ref="E55:H55"/>
    <mergeCell ref="I55:L5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56C55-C436-4B95-A3D0-A31B10F30556}">
  <dimension ref="B1:M68"/>
  <sheetViews>
    <sheetView topLeftCell="A47" workbookViewId="0">
      <selection activeCell="H18" sqref="H18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879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982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1228</v>
      </c>
      <c r="C9" s="73" t="s">
        <v>983</v>
      </c>
      <c r="D9" s="49"/>
      <c r="E9" s="24"/>
      <c r="F9" s="24"/>
      <c r="G9" s="24"/>
      <c r="H9" s="24"/>
      <c r="I9" s="43"/>
      <c r="J9" s="43"/>
      <c r="K9" s="43"/>
      <c r="L9" s="43"/>
      <c r="M9" s="236"/>
    </row>
    <row r="10" spans="2:13" ht="51" x14ac:dyDescent="0.25">
      <c r="B10" s="48" t="s">
        <v>1229</v>
      </c>
      <c r="C10" s="73" t="s">
        <v>984</v>
      </c>
      <c r="D10" s="49"/>
      <c r="E10" s="24"/>
      <c r="F10" s="24"/>
      <c r="G10" s="24"/>
      <c r="H10" s="24"/>
      <c r="I10" s="43"/>
      <c r="J10" s="43"/>
      <c r="K10" s="43"/>
      <c r="L10" s="43"/>
      <c r="M10" s="236"/>
    </row>
    <row r="11" spans="2:13" ht="25.5" x14ac:dyDescent="0.25">
      <c r="B11" s="48" t="s">
        <v>1230</v>
      </c>
      <c r="C11" s="73" t="s">
        <v>985</v>
      </c>
      <c r="D11" s="49"/>
      <c r="E11" s="24"/>
      <c r="F11" s="24"/>
      <c r="G11" s="24"/>
      <c r="H11" s="24"/>
      <c r="I11" s="43"/>
      <c r="J11" s="43"/>
      <c r="K11" s="43"/>
      <c r="L11" s="43"/>
      <c r="M11" s="236"/>
    </row>
    <row r="12" spans="2:13" ht="89.25" x14ac:dyDescent="0.25">
      <c r="B12" s="48" t="s">
        <v>1231</v>
      </c>
      <c r="C12" s="73" t="s">
        <v>986</v>
      </c>
      <c r="D12" s="49"/>
      <c r="E12" s="24"/>
      <c r="F12" s="24"/>
      <c r="G12" s="24"/>
      <c r="H12" s="24"/>
      <c r="I12" s="43"/>
      <c r="J12" s="43"/>
      <c r="K12" s="43"/>
      <c r="L12" s="43"/>
      <c r="M12" s="236"/>
    </row>
    <row r="13" spans="2:13" ht="63.75" x14ac:dyDescent="0.25">
      <c r="B13" s="48" t="s">
        <v>1232</v>
      </c>
      <c r="C13" s="73" t="s">
        <v>987</v>
      </c>
      <c r="D13" s="49"/>
      <c r="E13" s="24"/>
      <c r="F13" s="24"/>
      <c r="G13" s="24"/>
      <c r="H13" s="24"/>
      <c r="I13" s="43"/>
      <c r="J13" s="43"/>
      <c r="K13" s="43"/>
      <c r="L13" s="43"/>
      <c r="M13" s="236"/>
    </row>
    <row r="14" spans="2:13" ht="76.5" x14ac:dyDescent="0.25">
      <c r="B14" s="48" t="s">
        <v>1233</v>
      </c>
      <c r="C14" s="73" t="s">
        <v>988</v>
      </c>
      <c r="D14" s="49"/>
      <c r="E14" s="24"/>
      <c r="F14" s="24"/>
      <c r="G14" s="24"/>
      <c r="H14" s="24"/>
      <c r="I14" s="43"/>
      <c r="J14" s="43"/>
      <c r="K14" s="43"/>
      <c r="L14" s="43"/>
      <c r="M14" s="236"/>
    </row>
    <row r="15" spans="2:13" ht="89.25" x14ac:dyDescent="0.25">
      <c r="B15" s="48" t="s">
        <v>1234</v>
      </c>
      <c r="C15" s="73" t="s">
        <v>989</v>
      </c>
      <c r="D15" s="49"/>
      <c r="E15" s="24"/>
      <c r="F15" s="24"/>
      <c r="G15" s="24"/>
      <c r="H15" s="24"/>
      <c r="I15" s="43"/>
      <c r="J15" s="43"/>
      <c r="K15" s="43"/>
      <c r="L15" s="43"/>
      <c r="M15" s="236"/>
    </row>
    <row r="16" spans="2:13" ht="38.25" x14ac:dyDescent="0.25">
      <c r="B16" s="48" t="s">
        <v>1235</v>
      </c>
      <c r="C16" s="73" t="s">
        <v>990</v>
      </c>
      <c r="D16" s="49"/>
      <c r="E16" s="24"/>
      <c r="F16" s="24"/>
      <c r="G16" s="24"/>
      <c r="H16" s="24"/>
      <c r="I16" s="43"/>
      <c r="J16" s="43"/>
      <c r="K16" s="43"/>
      <c r="L16" s="43"/>
      <c r="M16" s="236"/>
    </row>
    <row r="17" spans="2:13" ht="38.25" x14ac:dyDescent="0.25">
      <c r="B17" s="48" t="s">
        <v>1236</v>
      </c>
      <c r="C17" s="73" t="s">
        <v>991</v>
      </c>
      <c r="D17" s="49"/>
      <c r="E17" s="24"/>
      <c r="F17" s="24"/>
      <c r="G17" s="24"/>
      <c r="H17" s="24"/>
      <c r="I17" s="43"/>
      <c r="J17" s="43"/>
      <c r="K17" s="43"/>
      <c r="L17" s="43"/>
      <c r="M17" s="236"/>
    </row>
    <row r="18" spans="2:13" ht="38.25" x14ac:dyDescent="0.25">
      <c r="B18" s="48" t="s">
        <v>1237</v>
      </c>
      <c r="C18" s="73" t="s">
        <v>992</v>
      </c>
      <c r="D18" s="49"/>
      <c r="E18" s="24"/>
      <c r="F18" s="24"/>
      <c r="G18" s="24"/>
      <c r="H18" s="24"/>
      <c r="I18" s="43"/>
      <c r="J18" s="43"/>
      <c r="K18" s="43"/>
      <c r="L18" s="43"/>
      <c r="M18" s="236"/>
    </row>
    <row r="19" spans="2:13" ht="25.5" x14ac:dyDescent="0.25">
      <c r="B19" s="48" t="s">
        <v>1238</v>
      </c>
      <c r="C19" s="73" t="s">
        <v>993</v>
      </c>
      <c r="D19" s="49"/>
      <c r="E19" s="24"/>
      <c r="F19" s="24"/>
      <c r="G19" s="24"/>
      <c r="H19" s="24"/>
      <c r="I19" s="43"/>
      <c r="J19" s="43"/>
      <c r="K19" s="43"/>
      <c r="L19" s="43"/>
      <c r="M19" s="236"/>
    </row>
    <row r="20" spans="2:13" ht="51" x14ac:dyDescent="0.25">
      <c r="B20" s="48" t="s">
        <v>1239</v>
      </c>
      <c r="C20" s="73" t="s">
        <v>994</v>
      </c>
      <c r="D20" s="49"/>
      <c r="E20" s="24"/>
      <c r="F20" s="24"/>
      <c r="G20" s="24"/>
      <c r="H20" s="24"/>
      <c r="I20" s="43"/>
      <c r="J20" s="43"/>
      <c r="K20" s="43"/>
      <c r="L20" s="43"/>
      <c r="M20" s="236"/>
    </row>
    <row r="21" spans="2:13" ht="38.25" x14ac:dyDescent="0.25">
      <c r="B21" s="48" t="s">
        <v>1240</v>
      </c>
      <c r="C21" s="73" t="s">
        <v>995</v>
      </c>
      <c r="D21" s="49"/>
      <c r="E21" s="24"/>
      <c r="F21" s="24"/>
      <c r="G21" s="24"/>
      <c r="H21" s="24"/>
      <c r="I21" s="43"/>
      <c r="J21" s="43"/>
      <c r="K21" s="43"/>
      <c r="L21" s="43"/>
      <c r="M21" s="236"/>
    </row>
    <row r="22" spans="2:13" ht="38.25" x14ac:dyDescent="0.25">
      <c r="B22" s="48" t="s">
        <v>1241</v>
      </c>
      <c r="C22" s="74" t="s">
        <v>996</v>
      </c>
      <c r="D22" s="49"/>
      <c r="E22" s="24"/>
      <c r="F22" s="24"/>
      <c r="G22" s="24"/>
      <c r="H22" s="24"/>
      <c r="I22" s="43"/>
      <c r="J22" s="43"/>
      <c r="K22" s="43"/>
      <c r="L22" s="43"/>
      <c r="M22" s="236"/>
    </row>
    <row r="23" spans="2:13" ht="51" x14ac:dyDescent="0.25">
      <c r="B23" s="48" t="s">
        <v>1242</v>
      </c>
      <c r="C23" s="73" t="s">
        <v>997</v>
      </c>
      <c r="D23" s="49"/>
      <c r="E23" s="24"/>
      <c r="F23" s="24"/>
      <c r="G23" s="24"/>
      <c r="H23" s="24"/>
      <c r="I23" s="43"/>
      <c r="J23" s="43"/>
      <c r="K23" s="43"/>
      <c r="L23" s="43"/>
      <c r="M23" s="236"/>
    </row>
    <row r="24" spans="2:13" ht="38.25" x14ac:dyDescent="0.25">
      <c r="B24" s="48" t="s">
        <v>1243</v>
      </c>
      <c r="C24" s="73" t="s">
        <v>998</v>
      </c>
      <c r="D24" s="49"/>
      <c r="E24" s="24"/>
      <c r="F24" s="24"/>
      <c r="G24" s="24"/>
      <c r="H24" s="24"/>
      <c r="I24" s="43"/>
      <c r="J24" s="43"/>
      <c r="K24" s="43"/>
      <c r="L24" s="43"/>
      <c r="M24" s="236"/>
    </row>
    <row r="25" spans="2:13" ht="38.25" x14ac:dyDescent="0.25">
      <c r="B25" s="48" t="s">
        <v>1244</v>
      </c>
      <c r="C25" s="73" t="s">
        <v>999</v>
      </c>
      <c r="D25" s="49"/>
      <c r="E25" s="24"/>
      <c r="F25" s="24"/>
      <c r="G25" s="24"/>
      <c r="H25" s="24"/>
      <c r="I25" s="43"/>
      <c r="J25" s="43"/>
      <c r="K25" s="43"/>
      <c r="L25" s="43"/>
      <c r="M25" s="236"/>
    </row>
    <row r="26" spans="2:13" ht="51" x14ac:dyDescent="0.25">
      <c r="B26" s="48" t="s">
        <v>1245</v>
      </c>
      <c r="C26" s="73" t="s">
        <v>1000</v>
      </c>
      <c r="D26" s="49"/>
      <c r="E26" s="24"/>
      <c r="F26" s="24"/>
      <c r="G26" s="24"/>
      <c r="H26" s="24"/>
      <c r="I26" s="43"/>
      <c r="J26" s="43"/>
      <c r="K26" s="43"/>
      <c r="L26" s="43"/>
      <c r="M26" s="236"/>
    </row>
    <row r="27" spans="2:13" ht="63.75" x14ac:dyDescent="0.25">
      <c r="B27" s="48" t="s">
        <v>1246</v>
      </c>
      <c r="C27" s="73" t="s">
        <v>1001</v>
      </c>
      <c r="D27" s="49"/>
      <c r="E27" s="24"/>
      <c r="F27" s="24"/>
      <c r="G27" s="24"/>
      <c r="H27" s="24"/>
      <c r="I27" s="43"/>
      <c r="J27" s="43"/>
      <c r="K27" s="43"/>
      <c r="L27" s="43"/>
      <c r="M27" s="236"/>
    </row>
    <row r="28" spans="2:13" ht="51" x14ac:dyDescent="0.25">
      <c r="B28" s="48" t="s">
        <v>1247</v>
      </c>
      <c r="C28" s="41" t="s">
        <v>1002</v>
      </c>
      <c r="D28" s="49"/>
      <c r="E28" s="24"/>
      <c r="F28" s="24"/>
      <c r="G28" s="24"/>
      <c r="H28" s="24"/>
      <c r="I28" s="43"/>
      <c r="J28" s="43"/>
      <c r="K28" s="43"/>
      <c r="L28" s="43"/>
      <c r="M28" s="236"/>
    </row>
    <row r="29" spans="2:13" ht="76.5" x14ac:dyDescent="0.25">
      <c r="B29" s="48" t="s">
        <v>1248</v>
      </c>
      <c r="C29" s="73" t="s">
        <v>1170</v>
      </c>
      <c r="D29" s="49"/>
      <c r="E29" s="24"/>
      <c r="F29" s="24"/>
      <c r="G29" s="24"/>
      <c r="H29" s="24"/>
      <c r="I29" s="53"/>
      <c r="J29" s="53"/>
      <c r="K29" s="53"/>
      <c r="L29" s="53"/>
      <c r="M29" s="54"/>
    </row>
    <row r="30" spans="2:13" ht="102" x14ac:dyDescent="0.25">
      <c r="B30" s="48" t="s">
        <v>1249</v>
      </c>
      <c r="C30" s="41" t="s">
        <v>1003</v>
      </c>
      <c r="D30" s="49"/>
      <c r="E30" s="24"/>
      <c r="F30" s="24"/>
      <c r="G30" s="24"/>
      <c r="H30" s="24"/>
      <c r="I30" s="43"/>
      <c r="J30" s="43"/>
      <c r="K30" s="43"/>
      <c r="L30" s="43"/>
      <c r="M30" s="236"/>
    </row>
    <row r="31" spans="2:13" ht="63.75" x14ac:dyDescent="0.25">
      <c r="B31" s="48" t="s">
        <v>1250</v>
      </c>
      <c r="C31" s="41" t="s">
        <v>1004</v>
      </c>
      <c r="D31" s="49"/>
      <c r="E31" s="24"/>
      <c r="F31" s="24"/>
      <c r="G31" s="24"/>
      <c r="H31" s="24"/>
      <c r="I31" s="43"/>
      <c r="J31" s="43"/>
      <c r="K31" s="43"/>
      <c r="L31" s="43"/>
      <c r="M31" s="236"/>
    </row>
    <row r="32" spans="2:13" ht="89.25" x14ac:dyDescent="0.25">
      <c r="B32" s="48" t="s">
        <v>1251</v>
      </c>
      <c r="C32" s="41" t="s">
        <v>1005</v>
      </c>
      <c r="D32" s="49"/>
      <c r="E32" s="24"/>
      <c r="F32" s="24"/>
      <c r="G32" s="24"/>
      <c r="H32" s="24"/>
      <c r="I32" s="43"/>
      <c r="J32" s="43"/>
      <c r="K32" s="43"/>
      <c r="L32" s="43"/>
      <c r="M32" s="236"/>
    </row>
    <row r="33" spans="2:13" ht="51" x14ac:dyDescent="0.25">
      <c r="B33" s="48" t="s">
        <v>1252</v>
      </c>
      <c r="C33" s="41" t="s">
        <v>1006</v>
      </c>
      <c r="D33" s="49"/>
      <c r="E33" s="24"/>
      <c r="F33" s="24"/>
      <c r="G33" s="24"/>
      <c r="H33" s="24"/>
      <c r="I33" s="43"/>
      <c r="J33" s="43"/>
      <c r="K33" s="43"/>
      <c r="L33" s="43"/>
      <c r="M33" s="236"/>
    </row>
    <row r="34" spans="2:13" ht="51" x14ac:dyDescent="0.25">
      <c r="B34" s="48" t="s">
        <v>1253</v>
      </c>
      <c r="C34" s="41" t="s">
        <v>1007</v>
      </c>
      <c r="D34" s="49"/>
      <c r="E34" s="24"/>
      <c r="F34" s="24"/>
      <c r="G34" s="24"/>
      <c r="H34" s="24"/>
      <c r="I34" s="43"/>
      <c r="J34" s="43"/>
      <c r="K34" s="43"/>
      <c r="L34" s="43"/>
      <c r="M34" s="236"/>
    </row>
    <row r="35" spans="2:13" ht="25.5" x14ac:dyDescent="0.25">
      <c r="B35" s="48" t="s">
        <v>1254</v>
      </c>
      <c r="C35" s="41" t="s">
        <v>1008</v>
      </c>
      <c r="D35" s="49"/>
      <c r="E35" s="24"/>
      <c r="F35" s="24"/>
      <c r="G35" s="24"/>
      <c r="H35" s="24"/>
      <c r="I35" s="43"/>
      <c r="J35" s="43"/>
      <c r="K35" s="43"/>
      <c r="L35" s="43"/>
      <c r="M35" s="236"/>
    </row>
    <row r="36" spans="2:13" ht="25.5" x14ac:dyDescent="0.25">
      <c r="B36" s="48" t="s">
        <v>1255</v>
      </c>
      <c r="C36" s="41" t="s">
        <v>1009</v>
      </c>
      <c r="D36" s="49"/>
      <c r="E36" s="24"/>
      <c r="F36" s="24"/>
      <c r="G36" s="24"/>
      <c r="H36" s="24"/>
      <c r="I36" s="43"/>
      <c r="J36" s="43"/>
      <c r="K36" s="43"/>
      <c r="L36" s="43"/>
      <c r="M36" s="236"/>
    </row>
    <row r="37" spans="2:13" ht="25.5" x14ac:dyDescent="0.25">
      <c r="B37" s="48" t="s">
        <v>1256</v>
      </c>
      <c r="C37" s="41" t="s">
        <v>1010</v>
      </c>
      <c r="D37" s="49"/>
      <c r="E37" s="24"/>
      <c r="F37" s="24"/>
      <c r="G37" s="24"/>
      <c r="H37" s="24"/>
      <c r="I37" s="43"/>
      <c r="J37" s="43"/>
      <c r="K37" s="43"/>
      <c r="L37" s="43"/>
      <c r="M37" s="236"/>
    </row>
    <row r="38" spans="2:13" ht="51" x14ac:dyDescent="0.25">
      <c r="B38" s="48" t="s">
        <v>1257</v>
      </c>
      <c r="C38" s="73" t="s">
        <v>1171</v>
      </c>
      <c r="D38" s="49"/>
      <c r="E38" s="24"/>
      <c r="F38" s="24"/>
      <c r="G38" s="24"/>
      <c r="H38" s="24"/>
      <c r="I38" s="53"/>
      <c r="J38" s="53"/>
      <c r="K38" s="53"/>
      <c r="L38" s="53"/>
      <c r="M38" s="54"/>
    </row>
    <row r="39" spans="2:13" ht="25.5" x14ac:dyDescent="0.25">
      <c r="B39" s="48" t="s">
        <v>1258</v>
      </c>
      <c r="C39" s="41" t="s">
        <v>1011</v>
      </c>
      <c r="D39" s="49"/>
      <c r="E39" s="24"/>
      <c r="F39" s="24"/>
      <c r="G39" s="24"/>
      <c r="H39" s="24"/>
      <c r="I39" s="43"/>
      <c r="J39" s="43"/>
      <c r="K39" s="43"/>
      <c r="L39" s="43"/>
      <c r="M39" s="236"/>
    </row>
    <row r="40" spans="2:13" ht="38.25" x14ac:dyDescent="0.25">
      <c r="B40" s="48" t="s">
        <v>1259</v>
      </c>
      <c r="C40" s="41" t="s">
        <v>1012</v>
      </c>
      <c r="D40" s="49"/>
      <c r="E40" s="24"/>
      <c r="F40" s="24"/>
      <c r="G40" s="24"/>
      <c r="H40" s="24"/>
      <c r="I40" s="43"/>
      <c r="J40" s="43"/>
      <c r="K40" s="43"/>
      <c r="L40" s="43"/>
      <c r="M40" s="236"/>
    </row>
    <row r="41" spans="2:13" ht="38.25" x14ac:dyDescent="0.25">
      <c r="B41" s="48" t="s">
        <v>1260</v>
      </c>
      <c r="C41" s="41" t="s">
        <v>1013</v>
      </c>
      <c r="D41" s="49"/>
      <c r="E41" s="24"/>
      <c r="F41" s="24"/>
      <c r="G41" s="24"/>
      <c r="H41" s="24"/>
      <c r="I41" s="43"/>
      <c r="J41" s="43"/>
      <c r="K41" s="43"/>
      <c r="L41" s="43"/>
      <c r="M41" s="236"/>
    </row>
    <row r="42" spans="2:13" ht="51" x14ac:dyDescent="0.25">
      <c r="B42" s="48" t="s">
        <v>1261</v>
      </c>
      <c r="C42" s="74" t="s">
        <v>1172</v>
      </c>
      <c r="D42" s="49"/>
      <c r="E42" s="24"/>
      <c r="F42" s="24"/>
      <c r="G42" s="24"/>
      <c r="H42" s="24"/>
      <c r="I42" s="53"/>
      <c r="J42" s="53"/>
      <c r="K42" s="53"/>
      <c r="L42" s="53"/>
      <c r="M42" s="54"/>
    </row>
    <row r="43" spans="2:13" ht="38.25" x14ac:dyDescent="0.25">
      <c r="B43" s="48" t="s">
        <v>1262</v>
      </c>
      <c r="C43" s="73" t="s">
        <v>1173</v>
      </c>
      <c r="D43" s="49"/>
      <c r="E43" s="24"/>
      <c r="F43" s="24"/>
      <c r="G43" s="24"/>
      <c r="H43" s="24"/>
      <c r="I43" s="53"/>
      <c r="J43" s="53"/>
      <c r="K43" s="53"/>
      <c r="L43" s="53"/>
      <c r="M43" s="54"/>
    </row>
    <row r="44" spans="2:13" ht="51" x14ac:dyDescent="0.25">
      <c r="B44" s="48" t="s">
        <v>1263</v>
      </c>
      <c r="C44" s="73" t="s">
        <v>1174</v>
      </c>
      <c r="D44" s="49"/>
      <c r="E44" s="24"/>
      <c r="F44" s="24"/>
      <c r="G44" s="24"/>
      <c r="H44" s="24"/>
      <c r="I44" s="53"/>
      <c r="J44" s="53"/>
      <c r="K44" s="53"/>
      <c r="L44" s="53"/>
      <c r="M44" s="54"/>
    </row>
    <row r="45" spans="2:13" ht="25.5" x14ac:dyDescent="0.25">
      <c r="B45" s="48" t="s">
        <v>1264</v>
      </c>
      <c r="C45" s="73" t="s">
        <v>1014</v>
      </c>
      <c r="D45" s="49"/>
      <c r="E45" s="24"/>
      <c r="F45" s="24"/>
      <c r="G45" s="24"/>
      <c r="H45" s="24"/>
      <c r="I45" s="43"/>
      <c r="J45" s="43"/>
      <c r="K45" s="43"/>
      <c r="L45" s="43"/>
      <c r="M45" s="236"/>
    </row>
    <row r="46" spans="2:13" ht="38.25" x14ac:dyDescent="0.25">
      <c r="B46" s="48" t="s">
        <v>1265</v>
      </c>
      <c r="C46" s="73" t="s">
        <v>1175</v>
      </c>
      <c r="D46" s="49"/>
      <c r="E46" s="24"/>
      <c r="F46" s="24"/>
      <c r="G46" s="24"/>
      <c r="H46" s="24"/>
      <c r="I46" s="53"/>
      <c r="J46" s="53"/>
      <c r="K46" s="53"/>
      <c r="L46" s="53"/>
      <c r="M46" s="54"/>
    </row>
    <row r="47" spans="2:13" ht="38.25" x14ac:dyDescent="0.25">
      <c r="B47" s="48" t="s">
        <v>1266</v>
      </c>
      <c r="C47" s="73" t="s">
        <v>1176</v>
      </c>
      <c r="D47" s="49"/>
      <c r="E47" s="24"/>
      <c r="F47" s="24"/>
      <c r="G47" s="24"/>
      <c r="H47" s="24"/>
      <c r="I47" s="53"/>
      <c r="J47" s="53"/>
      <c r="K47" s="53"/>
      <c r="L47" s="53"/>
      <c r="M47" s="54"/>
    </row>
    <row r="48" spans="2:13" ht="38.25" x14ac:dyDescent="0.25">
      <c r="B48" s="48" t="s">
        <v>1267</v>
      </c>
      <c r="C48" s="41" t="s">
        <v>1177</v>
      </c>
      <c r="D48" s="49"/>
      <c r="E48" s="24"/>
      <c r="F48" s="24"/>
      <c r="G48" s="24"/>
      <c r="H48" s="24"/>
      <c r="I48" s="53"/>
      <c r="J48" s="53"/>
      <c r="K48" s="53"/>
      <c r="L48" s="53"/>
      <c r="M48" s="54"/>
    </row>
    <row r="49" spans="2:13" ht="38.25" x14ac:dyDescent="0.25">
      <c r="B49" s="48" t="s">
        <v>1268</v>
      </c>
      <c r="C49" s="73" t="s">
        <v>1015</v>
      </c>
      <c r="D49" s="49"/>
      <c r="E49" s="24"/>
      <c r="F49" s="24"/>
      <c r="G49" s="24"/>
      <c r="H49" s="24"/>
      <c r="I49" s="43"/>
      <c r="J49" s="43"/>
      <c r="K49" s="43"/>
      <c r="L49" s="43"/>
      <c r="M49" s="236"/>
    </row>
    <row r="50" spans="2:13" ht="38.25" x14ac:dyDescent="0.25">
      <c r="B50" s="48" t="s">
        <v>1269</v>
      </c>
      <c r="C50" s="73" t="s">
        <v>1016</v>
      </c>
      <c r="D50" s="49"/>
      <c r="E50" s="24"/>
      <c r="F50" s="24"/>
      <c r="G50" s="24"/>
      <c r="H50" s="24"/>
      <c r="I50" s="43"/>
      <c r="J50" s="43"/>
      <c r="K50" s="43"/>
      <c r="L50" s="43"/>
      <c r="M50" s="236"/>
    </row>
    <row r="51" spans="2:13" x14ac:dyDescent="0.25">
      <c r="B51" s="48" t="s">
        <v>1270</v>
      </c>
      <c r="C51" s="41" t="s">
        <v>1017</v>
      </c>
      <c r="D51" s="49"/>
      <c r="E51" s="24"/>
      <c r="F51" s="24"/>
      <c r="G51" s="24"/>
      <c r="H51" s="24"/>
      <c r="I51" s="43"/>
      <c r="J51" s="43"/>
      <c r="K51" s="43"/>
      <c r="L51" s="43"/>
      <c r="M51" s="236"/>
    </row>
    <row r="52" spans="2:13" ht="25.5" x14ac:dyDescent="0.25">
      <c r="B52" s="48" t="s">
        <v>1271</v>
      </c>
      <c r="C52" s="41" t="s">
        <v>1018</v>
      </c>
      <c r="D52" s="49"/>
      <c r="E52" s="24"/>
      <c r="F52" s="24"/>
      <c r="G52" s="24"/>
      <c r="H52" s="24"/>
      <c r="I52" s="43"/>
      <c r="J52" s="43"/>
      <c r="K52" s="43"/>
      <c r="L52" s="43"/>
      <c r="M52" s="236"/>
    </row>
    <row r="53" spans="2:13" ht="25.5" x14ac:dyDescent="0.25">
      <c r="B53" s="48" t="s">
        <v>1272</v>
      </c>
      <c r="C53" s="41" t="s">
        <v>1019</v>
      </c>
      <c r="D53" s="49"/>
      <c r="E53" s="24"/>
      <c r="F53" s="24"/>
      <c r="G53" s="24"/>
      <c r="H53" s="24"/>
      <c r="I53" s="43"/>
      <c r="J53" s="43"/>
      <c r="K53" s="43"/>
      <c r="L53" s="43"/>
      <c r="M53" s="236"/>
    </row>
    <row r="54" spans="2:13" ht="25.5" x14ac:dyDescent="0.25">
      <c r="B54" s="48" t="s">
        <v>1273</v>
      </c>
      <c r="C54" s="41" t="s">
        <v>1178</v>
      </c>
      <c r="D54" s="49"/>
      <c r="E54" s="24"/>
      <c r="F54" s="24"/>
      <c r="G54" s="24"/>
      <c r="H54" s="24"/>
      <c r="I54" s="53"/>
      <c r="J54" s="53"/>
      <c r="K54" s="53"/>
      <c r="L54" s="53"/>
      <c r="M54" s="54"/>
    </row>
    <row r="55" spans="2:13" ht="51" x14ac:dyDescent="0.25">
      <c r="B55" s="48" t="s">
        <v>1274</v>
      </c>
      <c r="C55" s="41" t="s">
        <v>1020</v>
      </c>
      <c r="D55" s="49"/>
      <c r="E55" s="24"/>
      <c r="F55" s="24"/>
      <c r="G55" s="24"/>
      <c r="H55" s="24"/>
      <c r="I55" s="43"/>
      <c r="J55" s="43"/>
      <c r="K55" s="43"/>
      <c r="L55" s="43"/>
      <c r="M55" s="236"/>
    </row>
    <row r="56" spans="2:13" ht="14.25" customHeight="1" x14ac:dyDescent="0.25">
      <c r="B56" s="55"/>
      <c r="C56" s="56"/>
      <c r="D56" s="16"/>
      <c r="E56" s="21"/>
      <c r="F56" s="21"/>
      <c r="G56" s="21"/>
      <c r="H56" s="21"/>
      <c r="I56" s="21"/>
      <c r="J56" s="21"/>
      <c r="K56" s="21"/>
      <c r="L56" s="21"/>
      <c r="M56" s="16"/>
    </row>
    <row r="57" spans="2:13" ht="15" customHeight="1" x14ac:dyDescent="0.25">
      <c r="B57" s="153" t="s">
        <v>425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</row>
    <row r="58" spans="2:13" ht="15" customHeight="1" x14ac:dyDescent="0.25">
      <c r="B58" s="16"/>
      <c r="C58" s="153" t="s">
        <v>426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</row>
    <row r="59" spans="2:13" ht="15" customHeight="1" x14ac:dyDescent="0.25">
      <c r="B59" s="17"/>
      <c r="C59" s="153" t="s">
        <v>18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</row>
    <row r="60" spans="2:13" x14ac:dyDescent="0.25">
      <c r="B60" s="46"/>
      <c r="C60" s="46"/>
      <c r="D60" s="46"/>
      <c r="E60" s="8"/>
      <c r="F60" s="8"/>
      <c r="G60" s="8"/>
      <c r="H60" s="8"/>
      <c r="I60" s="8"/>
      <c r="J60" s="8"/>
      <c r="K60" s="8"/>
      <c r="L60" s="8"/>
      <c r="M60" s="9"/>
    </row>
    <row r="61" spans="2:13" x14ac:dyDescent="0.25">
      <c r="B61" s="46"/>
      <c r="C61" s="46"/>
      <c r="D61" s="47" t="s">
        <v>1343</v>
      </c>
      <c r="E61" s="161" t="s">
        <v>10</v>
      </c>
      <c r="F61" s="161"/>
      <c r="G61" s="161"/>
      <c r="H61" s="161"/>
      <c r="I61" s="161" t="s">
        <v>6</v>
      </c>
      <c r="J61" s="161"/>
      <c r="K61" s="161"/>
      <c r="L61" s="161"/>
      <c r="M61" s="9"/>
    </row>
    <row r="62" spans="2:13" ht="15" customHeight="1" x14ac:dyDescent="0.25">
      <c r="B62" s="8"/>
      <c r="C62" s="9"/>
      <c r="D62" s="192" t="s">
        <v>1226</v>
      </c>
      <c r="E62" s="193" t="s">
        <v>11</v>
      </c>
      <c r="F62" s="193" t="s">
        <v>12</v>
      </c>
      <c r="G62" s="193" t="s">
        <v>13</v>
      </c>
      <c r="H62" s="193" t="s">
        <v>14</v>
      </c>
      <c r="I62" s="194" t="s">
        <v>11</v>
      </c>
      <c r="J62" s="194" t="s">
        <v>12</v>
      </c>
      <c r="K62" s="194" t="s">
        <v>13</v>
      </c>
      <c r="L62" s="194" t="s">
        <v>14</v>
      </c>
      <c r="M62" s="9"/>
    </row>
    <row r="63" spans="2:13" x14ac:dyDescent="0.25">
      <c r="B63" s="8"/>
      <c r="C63" s="9"/>
      <c r="D63" s="192"/>
      <c r="E63" s="195">
        <f>SUM(E9:E55)</f>
        <v>0</v>
      </c>
      <c r="F63" s="195">
        <f t="shared" ref="F63:L63" si="0">SUM(F9:F55)</f>
        <v>0</v>
      </c>
      <c r="G63" s="195">
        <f t="shared" si="0"/>
        <v>0</v>
      </c>
      <c r="H63" s="195">
        <f t="shared" si="0"/>
        <v>0</v>
      </c>
      <c r="I63" s="196">
        <f t="shared" si="0"/>
        <v>0</v>
      </c>
      <c r="J63" s="196">
        <f t="shared" si="0"/>
        <v>0</v>
      </c>
      <c r="K63" s="196">
        <f t="shared" si="0"/>
        <v>0</v>
      </c>
      <c r="L63" s="196">
        <f t="shared" si="0"/>
        <v>0</v>
      </c>
      <c r="M63" s="9"/>
    </row>
    <row r="64" spans="2:13" x14ac:dyDescent="0.25">
      <c r="D64" s="197" t="s">
        <v>1227</v>
      </c>
      <c r="E64" s="195">
        <f>SUM(E9+E10+E11+E12+E13+E14+E15+E16+E17+E18+E19+E20+E21+E22+E23+E24+E25+E26+E27+E28+E30+E31+E32+E33+E34+E35+E36+E37+E39+E40+E41+E45+E49+E50+E51+E52+E53+E55)</f>
        <v>0</v>
      </c>
      <c r="F64" s="195">
        <f t="shared" ref="F64:L64" si="1">SUM(F9+F10+F11+F12+F13+F14+F15+F16+F17+F18+F19+F20+F21+F22+F23+F24+F25+F26+F27+F28+F30+F31+F32+F33+F34+F35+F36+F37+F39+F40+F41+F45+F49+F50+F51+F52+F53+F55)</f>
        <v>0</v>
      </c>
      <c r="G64" s="195">
        <f t="shared" si="1"/>
        <v>0</v>
      </c>
      <c r="H64" s="195">
        <f t="shared" si="1"/>
        <v>0</v>
      </c>
      <c r="I64" s="196">
        <f t="shared" si="1"/>
        <v>0</v>
      </c>
      <c r="J64" s="196">
        <f t="shared" si="1"/>
        <v>0</v>
      </c>
      <c r="K64" s="196">
        <f t="shared" si="1"/>
        <v>0</v>
      </c>
      <c r="L64" s="196">
        <f t="shared" si="1"/>
        <v>0</v>
      </c>
    </row>
    <row r="65" spans="4:12" x14ac:dyDescent="0.25">
      <c r="D65" s="197" t="s">
        <v>820</v>
      </c>
      <c r="E65" s="195">
        <f>SUM(E29+E38+E42+E43+E44+E46+E47+E48+E54)</f>
        <v>0</v>
      </c>
      <c r="F65" s="195">
        <f t="shared" ref="F65:L65" si="2">SUM(F29+F38+F42+F43+F44+F46+F47+F48+F54)</f>
        <v>0</v>
      </c>
      <c r="G65" s="195">
        <f t="shared" si="2"/>
        <v>0</v>
      </c>
      <c r="H65" s="195">
        <f t="shared" si="2"/>
        <v>0</v>
      </c>
      <c r="I65" s="196">
        <f t="shared" si="2"/>
        <v>0</v>
      </c>
      <c r="J65" s="196">
        <f t="shared" si="2"/>
        <v>0</v>
      </c>
      <c r="K65" s="196">
        <f t="shared" si="2"/>
        <v>0</v>
      </c>
      <c r="L65" s="196">
        <f t="shared" si="2"/>
        <v>0</v>
      </c>
    </row>
    <row r="66" spans="4:12" x14ac:dyDescent="0.25">
      <c r="D66" s="198"/>
      <c r="E66" s="199"/>
      <c r="F66" s="199"/>
      <c r="G66" s="199"/>
      <c r="H66" s="199"/>
      <c r="I66" s="199"/>
      <c r="J66" s="199"/>
      <c r="K66" s="199"/>
      <c r="L66" s="199"/>
    </row>
    <row r="67" spans="4:12" x14ac:dyDescent="0.25">
      <c r="D67" s="200" t="s">
        <v>376</v>
      </c>
      <c r="E67" s="201">
        <f>SUM(E64,H64)</f>
        <v>0</v>
      </c>
      <c r="F67" s="202">
        <f>SUM(E63,F63,H63)</f>
        <v>0</v>
      </c>
      <c r="G67" s="203" t="s">
        <v>377</v>
      </c>
      <c r="H67" s="203"/>
      <c r="I67" s="204">
        <f>SUM(I64,L64)</f>
        <v>0</v>
      </c>
      <c r="J67" s="205">
        <f>SUM(I63,J63,L63)</f>
        <v>0</v>
      </c>
      <c r="K67" s="206" t="s">
        <v>377</v>
      </c>
      <c r="L67" s="206"/>
    </row>
    <row r="68" spans="4:12" x14ac:dyDescent="0.25">
      <c r="D68" s="200" t="s">
        <v>378</v>
      </c>
      <c r="E68" s="201">
        <f>SUM(E65,F65,H65)</f>
        <v>0</v>
      </c>
      <c r="F68" s="202"/>
      <c r="G68" s="203"/>
      <c r="H68" s="203"/>
      <c r="I68" s="204">
        <f>SUM(I65,J65,L65)</f>
        <v>0</v>
      </c>
      <c r="J68" s="205"/>
      <c r="K68" s="206"/>
      <c r="L68" s="206"/>
    </row>
  </sheetData>
  <sheetProtection algorithmName="SHA-512" hashValue="PyQZFlr9zeu5yUAbn5NiF+vkysAV6Ip4YRE3obkZh+IIq6vKjFPf4JVSD5IaWEp0dpZhhrPCzpIHDItuzk3SSQ==" saltValue="b5jUZwlksskl03lqtYK1VQ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67:F68"/>
    <mergeCell ref="G67:H68"/>
    <mergeCell ref="J67:J68"/>
    <mergeCell ref="K67:L68"/>
    <mergeCell ref="B57:M57"/>
    <mergeCell ref="C58:M58"/>
    <mergeCell ref="C59:M59"/>
    <mergeCell ref="D62:D63"/>
    <mergeCell ref="E61:H61"/>
    <mergeCell ref="I61:L6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B967-7B11-4E0B-A2A2-F95DE903E07B}">
  <dimension ref="B1:M40"/>
  <sheetViews>
    <sheetView topLeftCell="A16" workbookViewId="0">
      <selection activeCell="M25" sqref="M25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879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1021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1276</v>
      </c>
      <c r="C9" s="73" t="s">
        <v>1022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63.75" x14ac:dyDescent="0.25">
      <c r="B10" s="48" t="s">
        <v>1277</v>
      </c>
      <c r="C10" s="73" t="s">
        <v>1023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25.5" x14ac:dyDescent="0.25">
      <c r="B11" s="48" t="s">
        <v>1278</v>
      </c>
      <c r="C11" s="73" t="s">
        <v>1024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1279</v>
      </c>
      <c r="C12" s="73" t="s">
        <v>1025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114.75" x14ac:dyDescent="0.25">
      <c r="B13" s="48" t="s">
        <v>1280</v>
      </c>
      <c r="C13" s="73" t="s">
        <v>1026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89.25" x14ac:dyDescent="0.25">
      <c r="B14" s="48" t="s">
        <v>1281</v>
      </c>
      <c r="C14" s="73" t="s">
        <v>1027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1282</v>
      </c>
      <c r="C15" s="73" t="s">
        <v>1028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102" x14ac:dyDescent="0.25">
      <c r="B16" s="48" t="s">
        <v>1283</v>
      </c>
      <c r="C16" s="73" t="s">
        <v>1029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63.75" x14ac:dyDescent="0.25">
      <c r="B17" s="48" t="s">
        <v>1284</v>
      </c>
      <c r="C17" s="73" t="s">
        <v>1030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1285</v>
      </c>
      <c r="C18" s="73" t="s">
        <v>1031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1286</v>
      </c>
      <c r="C19" s="73" t="s">
        <v>1032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1287</v>
      </c>
      <c r="C20" s="73" t="s">
        <v>1033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25.5" x14ac:dyDescent="0.25">
      <c r="B21" s="48" t="s">
        <v>1288</v>
      </c>
      <c r="C21" s="73" t="s">
        <v>1179</v>
      </c>
      <c r="D21" s="49"/>
      <c r="E21" s="24"/>
      <c r="F21" s="24"/>
      <c r="G21" s="24"/>
      <c r="H21" s="24"/>
      <c r="I21" s="53"/>
      <c r="J21" s="53"/>
      <c r="K21" s="53"/>
      <c r="L21" s="53"/>
      <c r="M21" s="54"/>
    </row>
    <row r="22" spans="2:13" ht="63.75" x14ac:dyDescent="0.25">
      <c r="B22" s="48" t="s">
        <v>1289</v>
      </c>
      <c r="C22" s="73" t="s">
        <v>1180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25.5" x14ac:dyDescent="0.25">
      <c r="B23" s="48" t="s">
        <v>1290</v>
      </c>
      <c r="C23" s="73" t="s">
        <v>1034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25.5" x14ac:dyDescent="0.25">
      <c r="B24" s="48" t="s">
        <v>1291</v>
      </c>
      <c r="C24" s="73" t="s">
        <v>1035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1292</v>
      </c>
      <c r="C25" s="73" t="s">
        <v>1181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25.5" x14ac:dyDescent="0.25">
      <c r="B26" s="48" t="s">
        <v>1293</v>
      </c>
      <c r="C26" s="73" t="s">
        <v>1036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1294</v>
      </c>
      <c r="C27" s="73" t="s">
        <v>1037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14.25" customHeight="1" x14ac:dyDescent="0.25">
      <c r="B28" s="55"/>
      <c r="C28" s="56"/>
      <c r="D28" s="16"/>
      <c r="E28" s="21"/>
      <c r="F28" s="21"/>
      <c r="G28" s="21"/>
      <c r="H28" s="21"/>
      <c r="I28" s="21"/>
      <c r="J28" s="21"/>
      <c r="K28" s="21"/>
      <c r="L28" s="21"/>
      <c r="M28" s="16"/>
    </row>
    <row r="29" spans="2:13" ht="15" customHeight="1" x14ac:dyDescent="0.25">
      <c r="B29" s="153" t="s">
        <v>425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 ht="15" customHeight="1" x14ac:dyDescent="0.25">
      <c r="B30" s="16"/>
      <c r="C30" s="153" t="s">
        <v>426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ht="15" customHeight="1" x14ac:dyDescent="0.25">
      <c r="B31" s="17"/>
      <c r="C31" s="153" t="s">
        <v>18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2:13" x14ac:dyDescent="0.25">
      <c r="B32" s="46"/>
      <c r="C32" s="46"/>
      <c r="D32" s="46"/>
      <c r="E32" s="8"/>
      <c r="F32" s="8"/>
      <c r="G32" s="8"/>
      <c r="H32" s="8"/>
      <c r="I32" s="8"/>
      <c r="J32" s="8"/>
      <c r="K32" s="8"/>
      <c r="L32" s="8"/>
      <c r="M32" s="9"/>
    </row>
    <row r="33" spans="2:13" x14ac:dyDescent="0.25">
      <c r="B33" s="46"/>
      <c r="C33" s="46"/>
      <c r="D33" s="47" t="s">
        <v>1343</v>
      </c>
      <c r="E33" s="161" t="s">
        <v>10</v>
      </c>
      <c r="F33" s="161"/>
      <c r="G33" s="161"/>
      <c r="H33" s="161"/>
      <c r="I33" s="161" t="s">
        <v>6</v>
      </c>
      <c r="J33" s="161"/>
      <c r="K33" s="161"/>
      <c r="L33" s="161"/>
      <c r="M33" s="9"/>
    </row>
    <row r="34" spans="2:13" ht="15" customHeight="1" x14ac:dyDescent="0.25">
      <c r="B34" s="8"/>
      <c r="C34" s="9"/>
      <c r="D34" s="147" t="s">
        <v>1275</v>
      </c>
      <c r="E34" s="3" t="s">
        <v>11</v>
      </c>
      <c r="F34" s="3" t="s">
        <v>12</v>
      </c>
      <c r="G34" s="3" t="s">
        <v>13</v>
      </c>
      <c r="H34" s="3" t="s">
        <v>14</v>
      </c>
      <c r="I34" s="10" t="s">
        <v>11</v>
      </c>
      <c r="J34" s="10" t="s">
        <v>12</v>
      </c>
      <c r="K34" s="10" t="s">
        <v>13</v>
      </c>
      <c r="L34" s="10" t="s">
        <v>14</v>
      </c>
      <c r="M34" s="9"/>
    </row>
    <row r="35" spans="2:13" x14ac:dyDescent="0.25">
      <c r="B35" s="8"/>
      <c r="C35" s="9"/>
      <c r="D35" s="147"/>
      <c r="E35" s="5">
        <f>SUM(E9:E27)</f>
        <v>0</v>
      </c>
      <c r="F35" s="5">
        <f t="shared" ref="F35:L35" si="0">SUM(F9:F27)</f>
        <v>0</v>
      </c>
      <c r="G35" s="5">
        <f t="shared" si="0"/>
        <v>0</v>
      </c>
      <c r="H35" s="5">
        <f t="shared" si="0"/>
        <v>0</v>
      </c>
      <c r="I35" s="18">
        <f t="shared" si="0"/>
        <v>0</v>
      </c>
      <c r="J35" s="18">
        <f t="shared" si="0"/>
        <v>0</v>
      </c>
      <c r="K35" s="18">
        <f t="shared" si="0"/>
        <v>0</v>
      </c>
      <c r="L35" s="18">
        <f t="shared" si="0"/>
        <v>0</v>
      </c>
      <c r="M35" s="9"/>
    </row>
    <row r="36" spans="2:13" x14ac:dyDescent="0.25">
      <c r="D36" s="6" t="s">
        <v>1160</v>
      </c>
      <c r="E36" s="5">
        <f>SUM(E9+E10+E11+E12+E13+E14+E15+E16+E17+E18+E19+E20+E23+E24+E26+E27)</f>
        <v>0</v>
      </c>
      <c r="F36" s="5">
        <f t="shared" ref="F36:L36" si="1">SUM(F9+F10+F11+F12+F13+F14+F15+F16+F17+F18+F19+F20+F23+F24+F26+F27)</f>
        <v>0</v>
      </c>
      <c r="G36" s="5">
        <f t="shared" si="1"/>
        <v>0</v>
      </c>
      <c r="H36" s="5">
        <f t="shared" si="1"/>
        <v>0</v>
      </c>
      <c r="I36" s="18">
        <f t="shared" si="1"/>
        <v>0</v>
      </c>
      <c r="J36" s="18">
        <f t="shared" si="1"/>
        <v>0</v>
      </c>
      <c r="K36" s="18">
        <f t="shared" si="1"/>
        <v>0</v>
      </c>
      <c r="L36" s="18">
        <f t="shared" si="1"/>
        <v>0</v>
      </c>
    </row>
    <row r="37" spans="2:13" x14ac:dyDescent="0.25">
      <c r="D37" s="6" t="s">
        <v>765</v>
      </c>
      <c r="E37" s="5">
        <f>SUM(E21+E22+E25)</f>
        <v>0</v>
      </c>
      <c r="F37" s="5">
        <f t="shared" ref="F37:L37" si="2">SUM(F21+F22+F25)</f>
        <v>0</v>
      </c>
      <c r="G37" s="5">
        <f t="shared" si="2"/>
        <v>0</v>
      </c>
      <c r="H37" s="5">
        <f t="shared" si="2"/>
        <v>0</v>
      </c>
      <c r="I37" s="18">
        <f t="shared" si="2"/>
        <v>0</v>
      </c>
      <c r="J37" s="18">
        <f t="shared" si="2"/>
        <v>0</v>
      </c>
      <c r="K37" s="18">
        <f t="shared" si="2"/>
        <v>0</v>
      </c>
      <c r="L37" s="18">
        <f t="shared" si="2"/>
        <v>0</v>
      </c>
    </row>
    <row r="38" spans="2:13" x14ac:dyDescent="0.25">
      <c r="D38" s="1"/>
      <c r="E38" s="2"/>
      <c r="F38" s="2"/>
      <c r="G38" s="2"/>
      <c r="H38" s="2"/>
      <c r="I38" s="2"/>
      <c r="J38" s="2"/>
      <c r="K38" s="2"/>
      <c r="L38" s="2"/>
    </row>
    <row r="39" spans="2:13" x14ac:dyDescent="0.25">
      <c r="D39" s="13" t="s">
        <v>376</v>
      </c>
      <c r="E39" s="14">
        <f>SUM(E36,H36)</f>
        <v>0</v>
      </c>
      <c r="F39" s="148">
        <f>SUM(E35,F35,H35)</f>
        <v>0</v>
      </c>
      <c r="G39" s="159" t="s">
        <v>377</v>
      </c>
      <c r="H39" s="159"/>
      <c r="I39" s="15">
        <f>SUM(I36,L36)</f>
        <v>0</v>
      </c>
      <c r="J39" s="150">
        <f>SUM(I35,J35,L35)</f>
        <v>0</v>
      </c>
      <c r="K39" s="160" t="s">
        <v>377</v>
      </c>
      <c r="L39" s="160"/>
    </row>
    <row r="40" spans="2:13" x14ac:dyDescent="0.25">
      <c r="D40" s="13" t="s">
        <v>378</v>
      </c>
      <c r="E40" s="14">
        <f>SUM(E37,F37,H37)</f>
        <v>0</v>
      </c>
      <c r="F40" s="148"/>
      <c r="G40" s="159"/>
      <c r="H40" s="159"/>
      <c r="I40" s="15">
        <f>SUM(I37,J37,L37)</f>
        <v>0</v>
      </c>
      <c r="J40" s="150"/>
      <c r="K40" s="160"/>
      <c r="L40" s="160"/>
    </row>
  </sheetData>
  <sheetProtection algorithmName="SHA-512" hashValue="G0WzEi3DJg+Gkgd2LD1LpelL0TS5Q8nyZ0ZoBm/UHfuekdqTipAqqh0VfkDfWOjbLmwE00tVKVd2BAt9mwAC3w==" saltValue="kPJUe/uFSo2jhMmo7EbFCQ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39:F40"/>
    <mergeCell ref="G39:H40"/>
    <mergeCell ref="J39:J40"/>
    <mergeCell ref="K39:L40"/>
    <mergeCell ref="B29:M29"/>
    <mergeCell ref="C30:M30"/>
    <mergeCell ref="C31:M31"/>
    <mergeCell ref="D34:D35"/>
    <mergeCell ref="E33:H33"/>
    <mergeCell ref="I33:L3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4D071-8870-48D0-9EDE-B45031FFCB27}">
  <dimension ref="B1:M39"/>
  <sheetViews>
    <sheetView workbookViewId="0">
      <selection activeCell="F22" sqref="F22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879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1038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25.5" x14ac:dyDescent="0.25">
      <c r="B9" s="48" t="s">
        <v>1295</v>
      </c>
      <c r="C9" s="73" t="s">
        <v>1039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76.5" x14ac:dyDescent="0.25">
      <c r="B10" s="48" t="s">
        <v>1296</v>
      </c>
      <c r="C10" s="73" t="s">
        <v>1040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1297</v>
      </c>
      <c r="C11" s="73" t="s">
        <v>1041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1298</v>
      </c>
      <c r="C12" s="73" t="s">
        <v>1042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1299</v>
      </c>
      <c r="C13" s="73" t="s">
        <v>1043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1300</v>
      </c>
      <c r="C14" s="73" t="s">
        <v>1182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51" x14ac:dyDescent="0.25">
      <c r="B15" s="48" t="s">
        <v>1301</v>
      </c>
      <c r="C15" s="73" t="s">
        <v>1044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1302</v>
      </c>
      <c r="C16" s="73" t="s">
        <v>1045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1303</v>
      </c>
      <c r="C17" s="73" t="s">
        <v>1046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25.5" x14ac:dyDescent="0.25">
      <c r="B18" s="48" t="s">
        <v>1304</v>
      </c>
      <c r="C18" s="73" t="s">
        <v>1047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1305</v>
      </c>
      <c r="C19" s="73" t="s">
        <v>1048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1306</v>
      </c>
      <c r="C20" s="73" t="s">
        <v>1049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1307</v>
      </c>
      <c r="C21" s="73" t="s">
        <v>1050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63.75" x14ac:dyDescent="0.25">
      <c r="B22" s="48" t="s">
        <v>1308</v>
      </c>
      <c r="C22" s="73" t="s">
        <v>1183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51" x14ac:dyDescent="0.25">
      <c r="B23" s="48" t="s">
        <v>1309</v>
      </c>
      <c r="C23" s="73" t="s">
        <v>1051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8.25" x14ac:dyDescent="0.25">
      <c r="B24" s="48" t="s">
        <v>1310</v>
      </c>
      <c r="C24" s="73" t="s">
        <v>1052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1311</v>
      </c>
      <c r="C25" s="73" t="s">
        <v>1184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38.25" x14ac:dyDescent="0.25">
      <c r="B26" s="48" t="s">
        <v>1312</v>
      </c>
      <c r="C26" s="73" t="s">
        <v>1053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14.25" customHeight="1" x14ac:dyDescent="0.25">
      <c r="B27" s="55"/>
      <c r="C27" s="56"/>
      <c r="D27" s="16"/>
      <c r="E27" s="21"/>
      <c r="F27" s="21"/>
      <c r="G27" s="21"/>
      <c r="H27" s="21"/>
      <c r="I27" s="21"/>
      <c r="J27" s="21"/>
      <c r="K27" s="21"/>
      <c r="L27" s="21"/>
      <c r="M27" s="16"/>
    </row>
    <row r="28" spans="2:13" ht="15" customHeight="1" x14ac:dyDescent="0.25">
      <c r="B28" s="153" t="s">
        <v>425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</row>
    <row r="29" spans="2:13" ht="15" customHeight="1" x14ac:dyDescent="0.25">
      <c r="B29" s="16"/>
      <c r="C29" s="153" t="s">
        <v>426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 ht="15" customHeight="1" x14ac:dyDescent="0.25">
      <c r="B30" s="17"/>
      <c r="C30" s="153" t="s">
        <v>18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x14ac:dyDescent="0.25">
      <c r="B31" s="46"/>
      <c r="C31" s="46"/>
      <c r="D31" s="46"/>
      <c r="E31" s="8"/>
      <c r="F31" s="8"/>
      <c r="G31" s="8"/>
      <c r="H31" s="8"/>
      <c r="I31" s="8"/>
      <c r="J31" s="8"/>
      <c r="K31" s="8"/>
      <c r="L31" s="8"/>
      <c r="M31" s="9"/>
    </row>
    <row r="32" spans="2:13" x14ac:dyDescent="0.25">
      <c r="B32" s="46"/>
      <c r="C32" s="46"/>
      <c r="D32" s="47" t="s">
        <v>1343</v>
      </c>
      <c r="E32" s="161" t="s">
        <v>10</v>
      </c>
      <c r="F32" s="161"/>
      <c r="G32" s="161"/>
      <c r="H32" s="161"/>
      <c r="I32" s="161" t="s">
        <v>6</v>
      </c>
      <c r="J32" s="161"/>
      <c r="K32" s="161"/>
      <c r="L32" s="161"/>
      <c r="M32" s="9"/>
    </row>
    <row r="33" spans="2:13" ht="15" customHeight="1" x14ac:dyDescent="0.25">
      <c r="B33" s="8"/>
      <c r="C33" s="9"/>
      <c r="D33" s="147" t="s">
        <v>764</v>
      </c>
      <c r="E33" s="3" t="s">
        <v>11</v>
      </c>
      <c r="F33" s="3" t="s">
        <v>12</v>
      </c>
      <c r="G33" s="3" t="s">
        <v>13</v>
      </c>
      <c r="H33" s="3" t="s">
        <v>14</v>
      </c>
      <c r="I33" s="10" t="s">
        <v>11</v>
      </c>
      <c r="J33" s="10" t="s">
        <v>12</v>
      </c>
      <c r="K33" s="10" t="s">
        <v>13</v>
      </c>
      <c r="L33" s="10" t="s">
        <v>14</v>
      </c>
      <c r="M33" s="9"/>
    </row>
    <row r="34" spans="2:13" x14ac:dyDescent="0.25">
      <c r="B34" s="8"/>
      <c r="C34" s="9"/>
      <c r="D34" s="147"/>
      <c r="E34" s="5">
        <f>SUM(E9:E26)</f>
        <v>0</v>
      </c>
      <c r="F34" s="5">
        <f t="shared" ref="F34:L34" si="0">SUM(F9:F26)</f>
        <v>0</v>
      </c>
      <c r="G34" s="5">
        <f t="shared" si="0"/>
        <v>0</v>
      </c>
      <c r="H34" s="5">
        <f t="shared" si="0"/>
        <v>0</v>
      </c>
      <c r="I34" s="18">
        <f t="shared" si="0"/>
        <v>0</v>
      </c>
      <c r="J34" s="18">
        <f t="shared" si="0"/>
        <v>0</v>
      </c>
      <c r="K34" s="18">
        <f t="shared" si="0"/>
        <v>0</v>
      </c>
      <c r="L34" s="18">
        <f t="shared" si="0"/>
        <v>0</v>
      </c>
      <c r="M34" s="9"/>
    </row>
    <row r="35" spans="2:13" x14ac:dyDescent="0.25">
      <c r="D35" s="6" t="s">
        <v>742</v>
      </c>
      <c r="E35" s="5">
        <f>SUM(E9+E10+E11+E12+E13+E15+E16+E17+E18+E19+E20+E21+E23+E24+E26)</f>
        <v>0</v>
      </c>
      <c r="F35" s="5">
        <f t="shared" ref="F35:L35" si="1">SUM(F9+F10+F11+F12+F13+F15+F16+F17+F18+F19+F20+F21+F23+F24+F26)</f>
        <v>0</v>
      </c>
      <c r="G35" s="5">
        <f t="shared" si="1"/>
        <v>0</v>
      </c>
      <c r="H35" s="5">
        <f t="shared" si="1"/>
        <v>0</v>
      </c>
      <c r="I35" s="18">
        <f t="shared" si="1"/>
        <v>0</v>
      </c>
      <c r="J35" s="18">
        <f t="shared" si="1"/>
        <v>0</v>
      </c>
      <c r="K35" s="18">
        <f t="shared" si="1"/>
        <v>0</v>
      </c>
      <c r="L35" s="18">
        <f t="shared" si="1"/>
        <v>0</v>
      </c>
    </row>
    <row r="36" spans="2:13" x14ac:dyDescent="0.25">
      <c r="D36" s="6" t="s">
        <v>765</v>
      </c>
      <c r="E36" s="5">
        <f>SUM(E14+E22+E25)</f>
        <v>0</v>
      </c>
      <c r="F36" s="5">
        <f t="shared" ref="F36:L36" si="2">SUM(F14+F22+F25)</f>
        <v>0</v>
      </c>
      <c r="G36" s="5">
        <f t="shared" si="2"/>
        <v>0</v>
      </c>
      <c r="H36" s="5">
        <f t="shared" si="2"/>
        <v>0</v>
      </c>
      <c r="I36" s="18">
        <f t="shared" si="2"/>
        <v>0</v>
      </c>
      <c r="J36" s="18">
        <f t="shared" si="2"/>
        <v>0</v>
      </c>
      <c r="K36" s="18">
        <f t="shared" si="2"/>
        <v>0</v>
      </c>
      <c r="L36" s="18">
        <f t="shared" si="2"/>
        <v>0</v>
      </c>
    </row>
    <row r="37" spans="2:13" x14ac:dyDescent="0.25">
      <c r="D37" s="1"/>
      <c r="E37" s="2"/>
      <c r="F37" s="2"/>
      <c r="G37" s="2"/>
      <c r="H37" s="2"/>
      <c r="I37" s="2"/>
      <c r="J37" s="2"/>
      <c r="K37" s="2"/>
      <c r="L37" s="2"/>
    </row>
    <row r="38" spans="2:13" x14ac:dyDescent="0.25">
      <c r="D38" s="13" t="s">
        <v>376</v>
      </c>
      <c r="E38" s="14">
        <f>SUM(E35,H35)</f>
        <v>0</v>
      </c>
      <c r="F38" s="148">
        <f>SUM(E34,F34,H34)</f>
        <v>0</v>
      </c>
      <c r="G38" s="159" t="s">
        <v>377</v>
      </c>
      <c r="H38" s="159"/>
      <c r="I38" s="15">
        <f>SUM(I35,L35)</f>
        <v>0</v>
      </c>
      <c r="J38" s="150">
        <f>SUM(I34,J34,L34)</f>
        <v>0</v>
      </c>
      <c r="K38" s="160" t="s">
        <v>377</v>
      </c>
      <c r="L38" s="160"/>
    </row>
    <row r="39" spans="2:13" x14ac:dyDescent="0.25">
      <c r="D39" s="13" t="s">
        <v>378</v>
      </c>
      <c r="E39" s="14">
        <f>SUM(E36,F36,H36)</f>
        <v>0</v>
      </c>
      <c r="F39" s="148"/>
      <c r="G39" s="159"/>
      <c r="H39" s="159"/>
      <c r="I39" s="15">
        <f>SUM(I36,J36,L36)</f>
        <v>0</v>
      </c>
      <c r="J39" s="150"/>
      <c r="K39" s="160"/>
      <c r="L39" s="160"/>
    </row>
  </sheetData>
  <sheetProtection algorithmName="SHA-512" hashValue="GSqIGbxKqCzQulHf/VXG3LAc9hzDvGkKY42ABiDW4OpypbNdWi7tgVK1IiDxlWHvfFCqRjKvzjmbWVkiRH6BMw==" saltValue="vwmt06nA8rgRV1/1kaxo0w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38:F39"/>
    <mergeCell ref="G38:H39"/>
    <mergeCell ref="J38:J39"/>
    <mergeCell ref="K38:L39"/>
    <mergeCell ref="B28:M28"/>
    <mergeCell ref="C29:M29"/>
    <mergeCell ref="C30:M30"/>
    <mergeCell ref="D33:D34"/>
    <mergeCell ref="E32:H32"/>
    <mergeCell ref="I32:L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C17C1-ADF8-40D1-B6C4-CB82AFE6856D}">
  <sheetPr>
    <pageSetUpPr fitToPage="1"/>
  </sheetPr>
  <dimension ref="B1:M29"/>
  <sheetViews>
    <sheetView workbookViewId="0">
      <selection activeCell="I14" sqref="I14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29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26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43.5" customHeight="1" x14ac:dyDescent="0.25">
      <c r="B9" s="40" t="s">
        <v>3492</v>
      </c>
      <c r="C9" s="41" t="s">
        <v>31</v>
      </c>
      <c r="D9" s="42"/>
      <c r="E9" s="24"/>
      <c r="F9" s="24"/>
      <c r="G9" s="24"/>
      <c r="H9" s="24"/>
      <c r="I9" s="43"/>
      <c r="J9" s="43"/>
      <c r="K9" s="43"/>
      <c r="L9" s="44"/>
      <c r="M9" s="45"/>
    </row>
    <row r="10" spans="2:13" ht="76.5" x14ac:dyDescent="0.25">
      <c r="B10" s="40" t="s">
        <v>3493</v>
      </c>
      <c r="C10" s="41" t="s">
        <v>32</v>
      </c>
      <c r="D10" s="42"/>
      <c r="E10" s="24"/>
      <c r="F10" s="24"/>
      <c r="G10" s="24"/>
      <c r="H10" s="24"/>
      <c r="I10" s="43"/>
      <c r="J10" s="43"/>
      <c r="K10" s="43"/>
      <c r="L10" s="44"/>
      <c r="M10" s="45"/>
    </row>
    <row r="11" spans="2:13" ht="38.25" x14ac:dyDescent="0.25">
      <c r="B11" s="40" t="s">
        <v>3494</v>
      </c>
      <c r="C11" s="41" t="s">
        <v>33</v>
      </c>
      <c r="D11" s="42"/>
      <c r="E11" s="24"/>
      <c r="F11" s="24"/>
      <c r="G11" s="24"/>
      <c r="H11" s="24"/>
      <c r="I11" s="43"/>
      <c r="J11" s="43"/>
      <c r="K11" s="43"/>
      <c r="L11" s="44"/>
      <c r="M11" s="45"/>
    </row>
    <row r="12" spans="2:13" ht="51" x14ac:dyDescent="0.25">
      <c r="B12" s="40" t="s">
        <v>3495</v>
      </c>
      <c r="C12" s="41" t="s">
        <v>34</v>
      </c>
      <c r="D12" s="42"/>
      <c r="E12" s="24"/>
      <c r="F12" s="24"/>
      <c r="G12" s="24"/>
      <c r="H12" s="24"/>
      <c r="I12" s="43"/>
      <c r="J12" s="43"/>
      <c r="K12" s="43"/>
      <c r="L12" s="44"/>
      <c r="M12" s="45"/>
    </row>
    <row r="13" spans="2:13" ht="89.25" x14ac:dyDescent="0.25">
      <c r="B13" s="40" t="s">
        <v>3496</v>
      </c>
      <c r="C13" s="41" t="s">
        <v>35</v>
      </c>
      <c r="D13" s="42"/>
      <c r="E13" s="24"/>
      <c r="F13" s="24"/>
      <c r="G13" s="24"/>
      <c r="H13" s="24"/>
      <c r="I13" s="43"/>
      <c r="J13" s="43"/>
      <c r="K13" s="43"/>
      <c r="L13" s="44"/>
      <c r="M13" s="45"/>
    </row>
    <row r="14" spans="2:13" ht="51" x14ac:dyDescent="0.25">
      <c r="B14" s="40" t="s">
        <v>3497</v>
      </c>
      <c r="C14" s="41" t="s">
        <v>36</v>
      </c>
      <c r="D14" s="42"/>
      <c r="E14" s="24"/>
      <c r="F14" s="24"/>
      <c r="G14" s="24"/>
      <c r="H14" s="24"/>
      <c r="I14" s="43"/>
      <c r="J14" s="43"/>
      <c r="K14" s="43"/>
      <c r="L14" s="44"/>
      <c r="M14" s="45"/>
    </row>
    <row r="15" spans="2:13" ht="38.25" x14ac:dyDescent="0.25">
      <c r="B15" s="40" t="s">
        <v>3498</v>
      </c>
      <c r="C15" s="41" t="s">
        <v>37</v>
      </c>
      <c r="D15" s="42"/>
      <c r="E15" s="24"/>
      <c r="F15" s="24"/>
      <c r="G15" s="24"/>
      <c r="H15" s="24"/>
      <c r="I15" s="43"/>
      <c r="J15" s="43"/>
      <c r="K15" s="43"/>
      <c r="L15" s="44"/>
      <c r="M15" s="45"/>
    </row>
    <row r="16" spans="2:13" ht="51" x14ac:dyDescent="0.25">
      <c r="B16" s="40" t="s">
        <v>3499</v>
      </c>
      <c r="C16" s="41" t="s">
        <v>38</v>
      </c>
      <c r="D16" s="42"/>
      <c r="E16" s="24"/>
      <c r="F16" s="24"/>
      <c r="G16" s="24"/>
      <c r="H16" s="24"/>
      <c r="I16" s="43"/>
      <c r="J16" s="43"/>
      <c r="K16" s="43"/>
      <c r="L16" s="44"/>
      <c r="M16" s="45"/>
    </row>
    <row r="17" spans="2:13" x14ac:dyDescent="0.25">
      <c r="B17" s="46"/>
      <c r="C17" s="46"/>
      <c r="D17" s="46"/>
      <c r="E17" s="8"/>
      <c r="F17" s="8"/>
      <c r="G17" s="8"/>
      <c r="H17" s="8"/>
      <c r="I17" s="8"/>
      <c r="J17" s="8"/>
      <c r="K17" s="8"/>
      <c r="L17" s="8"/>
      <c r="M17" s="9"/>
    </row>
    <row r="18" spans="2:13" ht="15" customHeight="1" x14ac:dyDescent="0.25">
      <c r="B18" s="153" t="s">
        <v>425</v>
      </c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</row>
    <row r="19" spans="2:13" ht="15" customHeight="1" x14ac:dyDescent="0.25">
      <c r="B19" s="16"/>
      <c r="C19" s="153" t="s">
        <v>426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2:13" ht="15" customHeight="1" x14ac:dyDescent="0.25">
      <c r="B20" s="17"/>
      <c r="C20" s="153" t="s">
        <v>18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</row>
    <row r="21" spans="2:13" x14ac:dyDescent="0.25">
      <c r="B21" s="46"/>
      <c r="C21" s="46"/>
      <c r="D21" s="46"/>
      <c r="E21" s="8"/>
      <c r="F21" s="8"/>
      <c r="G21" s="8"/>
      <c r="H21" s="8"/>
      <c r="I21" s="8"/>
      <c r="J21" s="8"/>
      <c r="K21" s="8"/>
      <c r="L21" s="8"/>
      <c r="M21" s="9"/>
    </row>
    <row r="22" spans="2:13" x14ac:dyDescent="0.25">
      <c r="B22" s="46"/>
      <c r="C22" s="46"/>
      <c r="D22" s="47" t="s">
        <v>1343</v>
      </c>
      <c r="E22" s="161" t="s">
        <v>10</v>
      </c>
      <c r="F22" s="161"/>
      <c r="G22" s="161"/>
      <c r="H22" s="161"/>
      <c r="I22" s="161" t="s">
        <v>6</v>
      </c>
      <c r="J22" s="161"/>
      <c r="K22" s="161"/>
      <c r="L22" s="161"/>
      <c r="M22" s="9"/>
    </row>
    <row r="23" spans="2:13" ht="15" customHeight="1" x14ac:dyDescent="0.25">
      <c r="B23" s="8"/>
      <c r="C23" s="9"/>
      <c r="D23" s="147" t="s">
        <v>4734</v>
      </c>
      <c r="E23" s="3" t="s">
        <v>11</v>
      </c>
      <c r="F23" s="3" t="s">
        <v>12</v>
      </c>
      <c r="G23" s="3" t="s">
        <v>13</v>
      </c>
      <c r="H23" s="3" t="s">
        <v>14</v>
      </c>
      <c r="I23" s="10" t="s">
        <v>11</v>
      </c>
      <c r="J23" s="10" t="s">
        <v>12</v>
      </c>
      <c r="K23" s="10" t="s">
        <v>13</v>
      </c>
      <c r="L23" s="10" t="s">
        <v>14</v>
      </c>
      <c r="M23" s="9"/>
    </row>
    <row r="24" spans="2:13" x14ac:dyDescent="0.25">
      <c r="B24" s="8"/>
      <c r="C24" s="9"/>
      <c r="D24" s="147"/>
      <c r="E24" s="5">
        <f>SUM(E9:E16)</f>
        <v>0</v>
      </c>
      <c r="F24" s="5">
        <f t="shared" ref="F24:L24" si="0">SUM(F9:F16)</f>
        <v>0</v>
      </c>
      <c r="G24" s="5">
        <f t="shared" si="0"/>
        <v>0</v>
      </c>
      <c r="H24" s="5">
        <f t="shared" si="0"/>
        <v>0</v>
      </c>
      <c r="I24" s="18">
        <f t="shared" si="0"/>
        <v>0</v>
      </c>
      <c r="J24" s="18">
        <f t="shared" si="0"/>
        <v>0</v>
      </c>
      <c r="K24" s="18">
        <f t="shared" si="0"/>
        <v>0</v>
      </c>
      <c r="L24" s="18">
        <f t="shared" si="0"/>
        <v>0</v>
      </c>
      <c r="M24" s="9"/>
    </row>
    <row r="25" spans="2:13" x14ac:dyDescent="0.25">
      <c r="D25" s="6" t="s">
        <v>4733</v>
      </c>
      <c r="E25" s="5">
        <f>SUM(E9:E16)</f>
        <v>0</v>
      </c>
      <c r="F25" s="5">
        <f t="shared" ref="F25:L25" si="1">SUM(F9:F16)</f>
        <v>0</v>
      </c>
      <c r="G25" s="5">
        <f t="shared" si="1"/>
        <v>0</v>
      </c>
      <c r="H25" s="5">
        <f t="shared" si="1"/>
        <v>0</v>
      </c>
      <c r="I25" s="18">
        <f t="shared" si="1"/>
        <v>0</v>
      </c>
      <c r="J25" s="18">
        <f t="shared" si="1"/>
        <v>0</v>
      </c>
      <c r="K25" s="18">
        <f t="shared" si="1"/>
        <v>0</v>
      </c>
      <c r="L25" s="18">
        <f t="shared" si="1"/>
        <v>0</v>
      </c>
    </row>
    <row r="26" spans="2:13" x14ac:dyDescent="0.25">
      <c r="D26" s="6" t="s">
        <v>534</v>
      </c>
      <c r="E26" s="5">
        <v>0</v>
      </c>
      <c r="F26" s="5">
        <v>0</v>
      </c>
      <c r="G26" s="5">
        <v>0</v>
      </c>
      <c r="H26" s="5">
        <v>0</v>
      </c>
      <c r="I26" s="18">
        <v>0</v>
      </c>
      <c r="J26" s="18">
        <v>0</v>
      </c>
      <c r="K26" s="18">
        <v>0</v>
      </c>
      <c r="L26" s="18">
        <v>0</v>
      </c>
    </row>
    <row r="27" spans="2:13" x14ac:dyDescent="0.25">
      <c r="D27" s="1"/>
      <c r="E27" s="2"/>
      <c r="F27" s="2"/>
      <c r="G27" s="2"/>
      <c r="H27" s="2"/>
      <c r="I27" s="2"/>
      <c r="J27" s="2"/>
      <c r="K27" s="2"/>
      <c r="L27" s="2"/>
    </row>
    <row r="28" spans="2:13" x14ac:dyDescent="0.25">
      <c r="D28" s="13" t="s">
        <v>376</v>
      </c>
      <c r="E28" s="14">
        <f>SUM(E25,H25)</f>
        <v>0</v>
      </c>
      <c r="F28" s="148">
        <f>SUM(E24,F24,H24)</f>
        <v>0</v>
      </c>
      <c r="G28" s="159" t="s">
        <v>377</v>
      </c>
      <c r="H28" s="159"/>
      <c r="I28" s="15">
        <f>SUM(I25,L25)</f>
        <v>0</v>
      </c>
      <c r="J28" s="150">
        <f>SUM(I24,J24,L24)</f>
        <v>0</v>
      </c>
      <c r="K28" s="160" t="s">
        <v>377</v>
      </c>
      <c r="L28" s="160"/>
    </row>
    <row r="29" spans="2:13" x14ac:dyDescent="0.25">
      <c r="D29" s="13" t="s">
        <v>378</v>
      </c>
      <c r="E29" s="14">
        <f>SUM(E26,F26,H26)</f>
        <v>0</v>
      </c>
      <c r="F29" s="148"/>
      <c r="G29" s="159"/>
      <c r="H29" s="159"/>
      <c r="I29" s="15">
        <f>SUM(I26,J26,L26)</f>
        <v>0</v>
      </c>
      <c r="J29" s="150"/>
      <c r="K29" s="160"/>
      <c r="L29" s="160"/>
    </row>
  </sheetData>
  <sheetProtection algorithmName="SHA-512" hashValue="59Z1YrSbd8OQ326rktlSwKhjNGVOuC6i1xiyoTuhs0N8HDPjBb5QI4di6qbDrE0h62kYSdDx2bnq39JwBQrbcg==" saltValue="g3tY0IZ98QKa/FiD+AVS5w==" spinCount="100000" sheet="1" objects="1" scenarios="1"/>
  <mergeCells count="21">
    <mergeCell ref="B2:M2"/>
    <mergeCell ref="B4:M4"/>
    <mergeCell ref="B5:M5"/>
    <mergeCell ref="E7:H7"/>
    <mergeCell ref="B7:B8"/>
    <mergeCell ref="C7:C8"/>
    <mergeCell ref="I7:L7"/>
    <mergeCell ref="B3:M3"/>
    <mergeCell ref="F28:F29"/>
    <mergeCell ref="G28:H29"/>
    <mergeCell ref="J28:J29"/>
    <mergeCell ref="K28:L29"/>
    <mergeCell ref="C19:M19"/>
    <mergeCell ref="D23:D24"/>
    <mergeCell ref="E22:H22"/>
    <mergeCell ref="I22:L22"/>
    <mergeCell ref="B18:M18"/>
    <mergeCell ref="M7:M8"/>
    <mergeCell ref="C20:M20"/>
    <mergeCell ref="D7:D8"/>
    <mergeCell ref="B6:M6"/>
  </mergeCells>
  <phoneticPr fontId="2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8D3D1-DC95-4F36-95CE-CF7D350664EE}">
  <dimension ref="B1:M42"/>
  <sheetViews>
    <sheetView workbookViewId="0">
      <selection activeCell="E21" sqref="E21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879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1054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1313</v>
      </c>
      <c r="C9" s="73" t="s">
        <v>1055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1" x14ac:dyDescent="0.25">
      <c r="B10" s="48" t="s">
        <v>1314</v>
      </c>
      <c r="C10" s="73" t="s">
        <v>1056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1315</v>
      </c>
      <c r="C11" s="73" t="s">
        <v>1057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63.75" x14ac:dyDescent="0.25">
      <c r="B12" s="48" t="s">
        <v>1316</v>
      </c>
      <c r="C12" s="73" t="s">
        <v>1058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51" x14ac:dyDescent="0.25">
      <c r="B13" s="48" t="s">
        <v>1317</v>
      </c>
      <c r="C13" s="73" t="s">
        <v>1059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25.5" x14ac:dyDescent="0.25">
      <c r="B14" s="48" t="s">
        <v>1318</v>
      </c>
      <c r="C14" s="73" t="s">
        <v>1060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25.5" x14ac:dyDescent="0.25">
      <c r="B15" s="48" t="s">
        <v>1319</v>
      </c>
      <c r="C15" s="73" t="s">
        <v>1061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1320</v>
      </c>
      <c r="C16" s="73" t="s">
        <v>1062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1321</v>
      </c>
      <c r="C17" s="73" t="s">
        <v>1063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63.75" x14ac:dyDescent="0.25">
      <c r="B18" s="48" t="s">
        <v>1322</v>
      </c>
      <c r="C18" s="73" t="s">
        <v>1064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63.75" x14ac:dyDescent="0.25">
      <c r="B19" s="48" t="s">
        <v>1323</v>
      </c>
      <c r="C19" s="73" t="s">
        <v>1065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25.5" x14ac:dyDescent="0.25">
      <c r="B20" s="48" t="s">
        <v>1324</v>
      </c>
      <c r="C20" s="73" t="s">
        <v>1066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76.5" x14ac:dyDescent="0.25">
      <c r="B21" s="48" t="s">
        <v>1325</v>
      </c>
      <c r="C21" s="73" t="s">
        <v>1067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1326</v>
      </c>
      <c r="C22" s="74" t="s">
        <v>1068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38.25" x14ac:dyDescent="0.25">
      <c r="B23" s="48" t="s">
        <v>1327</v>
      </c>
      <c r="C23" s="73" t="s">
        <v>1069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8.25" x14ac:dyDescent="0.25">
      <c r="B24" s="48" t="s">
        <v>1328</v>
      </c>
      <c r="C24" s="73" t="s">
        <v>1070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1329</v>
      </c>
      <c r="C25" s="73" t="s">
        <v>1071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114.75" x14ac:dyDescent="0.25">
      <c r="B26" s="48" t="s">
        <v>1330</v>
      </c>
      <c r="C26" s="73" t="s">
        <v>1072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76.5" x14ac:dyDescent="0.25">
      <c r="B27" s="48" t="s">
        <v>1331</v>
      </c>
      <c r="C27" s="73" t="s">
        <v>1073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51" x14ac:dyDescent="0.25">
      <c r="B28" s="48" t="s">
        <v>1332</v>
      </c>
      <c r="C28" s="41" t="s">
        <v>1074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51" x14ac:dyDescent="0.25">
      <c r="B29" s="48" t="s">
        <v>1333</v>
      </c>
      <c r="C29" s="41" t="s">
        <v>1075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14.25" customHeight="1" x14ac:dyDescent="0.25">
      <c r="B30" s="55"/>
      <c r="C30" s="56"/>
      <c r="D30" s="16"/>
      <c r="E30" s="21"/>
      <c r="F30" s="21"/>
      <c r="G30" s="21"/>
      <c r="H30" s="21"/>
      <c r="I30" s="21"/>
      <c r="J30" s="21"/>
      <c r="K30" s="21"/>
      <c r="L30" s="21"/>
      <c r="M30" s="16"/>
    </row>
    <row r="31" spans="2:13" ht="15" customHeight="1" x14ac:dyDescent="0.25">
      <c r="B31" s="153" t="s">
        <v>425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2:13" ht="15" customHeight="1" x14ac:dyDescent="0.25">
      <c r="B32" s="16"/>
      <c r="C32" s="153" t="s">
        <v>426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</row>
    <row r="33" spans="2:13" ht="15" customHeight="1" x14ac:dyDescent="0.25">
      <c r="B33" s="17"/>
      <c r="C33" s="153" t="s">
        <v>18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</row>
    <row r="34" spans="2:13" x14ac:dyDescent="0.25">
      <c r="B34" s="46"/>
      <c r="C34" s="46"/>
      <c r="D34" s="46"/>
      <c r="E34" s="8"/>
      <c r="F34" s="8"/>
      <c r="G34" s="8"/>
      <c r="H34" s="8"/>
      <c r="I34" s="8"/>
      <c r="J34" s="8"/>
      <c r="K34" s="8"/>
      <c r="L34" s="8"/>
      <c r="M34" s="9"/>
    </row>
    <row r="35" spans="2:13" x14ac:dyDescent="0.25">
      <c r="B35" s="46"/>
      <c r="C35" s="46"/>
      <c r="D35" s="47" t="s">
        <v>1343</v>
      </c>
      <c r="E35" s="161" t="s">
        <v>10</v>
      </c>
      <c r="F35" s="161"/>
      <c r="G35" s="161"/>
      <c r="H35" s="161"/>
      <c r="I35" s="161" t="s">
        <v>6</v>
      </c>
      <c r="J35" s="161"/>
      <c r="K35" s="161"/>
      <c r="L35" s="161"/>
      <c r="M35" s="9"/>
    </row>
    <row r="36" spans="2:13" ht="15" customHeight="1" x14ac:dyDescent="0.25">
      <c r="B36" s="8"/>
      <c r="C36" s="9"/>
      <c r="D36" s="147" t="s">
        <v>1334</v>
      </c>
      <c r="E36" s="3" t="s">
        <v>11</v>
      </c>
      <c r="F36" s="3" t="s">
        <v>12</v>
      </c>
      <c r="G36" s="3" t="s">
        <v>13</v>
      </c>
      <c r="H36" s="3" t="s">
        <v>14</v>
      </c>
      <c r="I36" s="10" t="s">
        <v>11</v>
      </c>
      <c r="J36" s="10" t="s">
        <v>12</v>
      </c>
      <c r="K36" s="10" t="s">
        <v>13</v>
      </c>
      <c r="L36" s="10" t="s">
        <v>14</v>
      </c>
      <c r="M36" s="9"/>
    </row>
    <row r="37" spans="2:13" x14ac:dyDescent="0.25">
      <c r="B37" s="8"/>
      <c r="C37" s="9"/>
      <c r="D37" s="147"/>
      <c r="E37" s="5">
        <f>SUM(E9:E29)</f>
        <v>0</v>
      </c>
      <c r="F37" s="5">
        <f t="shared" ref="F37:L37" si="0">SUM(F9:F29)</f>
        <v>0</v>
      </c>
      <c r="G37" s="5">
        <f t="shared" si="0"/>
        <v>0</v>
      </c>
      <c r="H37" s="5">
        <f t="shared" si="0"/>
        <v>0</v>
      </c>
      <c r="I37" s="18">
        <f t="shared" si="0"/>
        <v>0</v>
      </c>
      <c r="J37" s="18">
        <f t="shared" si="0"/>
        <v>0</v>
      </c>
      <c r="K37" s="18">
        <f t="shared" si="0"/>
        <v>0</v>
      </c>
      <c r="L37" s="18">
        <f t="shared" si="0"/>
        <v>0</v>
      </c>
      <c r="M37" s="9"/>
    </row>
    <row r="38" spans="2:13" x14ac:dyDescent="0.25">
      <c r="D38" s="6" t="s">
        <v>1335</v>
      </c>
      <c r="E38" s="5">
        <f>SUM(E9:E29)</f>
        <v>0</v>
      </c>
      <c r="F38" s="5">
        <f t="shared" ref="F38:L38" si="1">SUM(F9:F29)</f>
        <v>0</v>
      </c>
      <c r="G38" s="5">
        <f t="shared" si="1"/>
        <v>0</v>
      </c>
      <c r="H38" s="5">
        <f t="shared" si="1"/>
        <v>0</v>
      </c>
      <c r="I38" s="18">
        <f t="shared" si="1"/>
        <v>0</v>
      </c>
      <c r="J38" s="18">
        <f t="shared" si="1"/>
        <v>0</v>
      </c>
      <c r="K38" s="18">
        <f t="shared" si="1"/>
        <v>0</v>
      </c>
      <c r="L38" s="18">
        <f t="shared" si="1"/>
        <v>0</v>
      </c>
    </row>
    <row r="39" spans="2:13" x14ac:dyDescent="0.25">
      <c r="D39" s="6" t="s">
        <v>534</v>
      </c>
      <c r="E39" s="5">
        <v>0</v>
      </c>
      <c r="F39" s="5">
        <v>0</v>
      </c>
      <c r="G39" s="5">
        <v>0</v>
      </c>
      <c r="H39" s="5">
        <v>0</v>
      </c>
      <c r="I39" s="18">
        <v>0</v>
      </c>
      <c r="J39" s="18">
        <v>0</v>
      </c>
      <c r="K39" s="18">
        <v>0</v>
      </c>
      <c r="L39" s="18">
        <v>0</v>
      </c>
    </row>
    <row r="40" spans="2:13" x14ac:dyDescent="0.25">
      <c r="D40" s="1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D41" s="13" t="s">
        <v>376</v>
      </c>
      <c r="E41" s="14">
        <f>SUM(E38,H38)</f>
        <v>0</v>
      </c>
      <c r="F41" s="148">
        <f>SUM(E37,F37,H37)</f>
        <v>0</v>
      </c>
      <c r="G41" s="159" t="s">
        <v>377</v>
      </c>
      <c r="H41" s="159"/>
      <c r="I41" s="15">
        <f>SUM(I38,L38)</f>
        <v>0</v>
      </c>
      <c r="J41" s="150">
        <f>SUM(I37,J37,L37)</f>
        <v>0</v>
      </c>
      <c r="K41" s="160" t="s">
        <v>377</v>
      </c>
      <c r="L41" s="160"/>
    </row>
    <row r="42" spans="2:13" x14ac:dyDescent="0.25">
      <c r="D42" s="13" t="s">
        <v>378</v>
      </c>
      <c r="E42" s="14">
        <f>SUM(E39,F39,H39)</f>
        <v>0</v>
      </c>
      <c r="F42" s="148"/>
      <c r="G42" s="159"/>
      <c r="H42" s="159"/>
      <c r="I42" s="15">
        <f>SUM(I39,J39,L39)</f>
        <v>0</v>
      </c>
      <c r="J42" s="150"/>
      <c r="K42" s="160"/>
      <c r="L42" s="160"/>
    </row>
  </sheetData>
  <sheetProtection algorithmName="SHA-512" hashValue="vIOEPX0V0X989UTa+xHPU3a7ts9ny6VuVyku07ioann4Sp+lFkgZrcuWYZpyT7wTH8TozH+bF9NUqg+SA0hIfQ==" saltValue="dJeAs+5UlqT4LtohREhWgg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41:F42"/>
    <mergeCell ref="G41:H42"/>
    <mergeCell ref="J41:J42"/>
    <mergeCell ref="K41:L42"/>
    <mergeCell ref="B31:M31"/>
    <mergeCell ref="C32:M32"/>
    <mergeCell ref="C33:M33"/>
    <mergeCell ref="D36:D37"/>
    <mergeCell ref="E35:H35"/>
    <mergeCell ref="I35:L3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948A0-87D8-4425-B42C-EB01EF86988C}">
  <dimension ref="B2:M13"/>
  <sheetViews>
    <sheetView workbookViewId="0">
      <selection activeCell="N20" sqref="N20"/>
    </sheetView>
  </sheetViews>
  <sheetFormatPr defaultRowHeight="15" x14ac:dyDescent="0.25"/>
  <cols>
    <col min="1" max="1" width="9.140625" style="8"/>
    <col min="2" max="2" width="22.140625" style="8" customWidth="1"/>
    <col min="3" max="16384" width="9.140625" style="8"/>
  </cols>
  <sheetData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36"/>
      <c r="L2" s="36"/>
      <c r="M2" s="36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37"/>
      <c r="L3" s="37"/>
      <c r="M3" s="37"/>
    </row>
    <row r="4" spans="2:13" ht="15.75" x14ac:dyDescent="0.25">
      <c r="B4" s="119" t="s">
        <v>1344</v>
      </c>
      <c r="C4" s="119"/>
      <c r="D4" s="119"/>
      <c r="E4" s="119"/>
      <c r="F4" s="119"/>
      <c r="G4" s="119"/>
      <c r="H4" s="119"/>
      <c r="I4" s="119"/>
      <c r="J4" s="119"/>
      <c r="K4" s="38"/>
      <c r="L4" s="38"/>
      <c r="M4" s="38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</row>
    <row r="6" spans="2:13" x14ac:dyDescent="0.25">
      <c r="B6" s="39" t="s">
        <v>1343</v>
      </c>
      <c r="C6" s="152" t="s">
        <v>10</v>
      </c>
      <c r="D6" s="152"/>
      <c r="E6" s="152"/>
      <c r="F6" s="152"/>
      <c r="G6" s="152" t="s">
        <v>6</v>
      </c>
      <c r="H6" s="152"/>
      <c r="I6" s="152"/>
      <c r="J6" s="152"/>
    </row>
    <row r="7" spans="2:13" ht="30.75" customHeight="1" x14ac:dyDescent="0.25">
      <c r="B7" s="147" t="s">
        <v>1548</v>
      </c>
      <c r="C7" s="3" t="s">
        <v>11</v>
      </c>
      <c r="D7" s="3" t="s">
        <v>12</v>
      </c>
      <c r="E7" s="3" t="s">
        <v>13</v>
      </c>
      <c r="F7" s="3" t="s">
        <v>14</v>
      </c>
      <c r="G7" s="10" t="s">
        <v>11</v>
      </c>
      <c r="H7" s="10" t="s">
        <v>12</v>
      </c>
      <c r="I7" s="10" t="s">
        <v>13</v>
      </c>
      <c r="J7" s="10" t="s">
        <v>14</v>
      </c>
    </row>
    <row r="8" spans="2:13" ht="30.75" customHeight="1" x14ac:dyDescent="0.25">
      <c r="B8" s="147"/>
      <c r="C8" s="5">
        <f>SUM('3.1'!E45+'3.2'!E34+'3.3'!E71+'3.4'!E23+'3.5'!E21)</f>
        <v>0</v>
      </c>
      <c r="D8" s="5">
        <f>SUM('3.1'!F45+'3.2'!F34+'3.3'!F71+'3.4'!F23+'3.5'!F21)</f>
        <v>0</v>
      </c>
      <c r="E8" s="5">
        <f>SUM('3.1'!G45+'3.2'!G34+'3.3'!G71+'3.4'!G23+'3.5'!G21)</f>
        <v>0</v>
      </c>
      <c r="F8" s="5">
        <f>SUM('3.1'!H45+'3.2'!H34+'3.3'!H71+'3.4'!H23+'3.5'!H21)</f>
        <v>0</v>
      </c>
      <c r="G8" s="18">
        <f>SUM('3.1'!I45+'3.2'!I34+'3.3'!I71+'3.4'!I23+'3.5'!I21)</f>
        <v>0</v>
      </c>
      <c r="H8" s="18">
        <f>SUM('3.1'!J45+'3.2'!J34+'3.3'!J71+'3.4'!J23+'3.5'!J21)</f>
        <v>0</v>
      </c>
      <c r="I8" s="18">
        <f>SUM('3.1'!K45+'3.2'!K34+'3.3'!K71+'3.4'!K23+'3.5'!K21)</f>
        <v>0</v>
      </c>
      <c r="J8" s="18">
        <f>SUM('3.1'!L45+'3.2'!L34+'3.3'!L71+'3.4'!L23+'3.5'!L21)</f>
        <v>0</v>
      </c>
    </row>
    <row r="9" spans="2:13" ht="39.75" customHeight="1" x14ac:dyDescent="0.25">
      <c r="B9" s="6" t="s">
        <v>1549</v>
      </c>
      <c r="C9" s="5">
        <f>SUM('3.1'!E46+'3.2'!E35+'3.3'!E72+'3.4'!E24+'3.5'!E22)</f>
        <v>0</v>
      </c>
      <c r="D9" s="5">
        <f>SUM('3.1'!F46+'3.2'!F35+'3.3'!F72+'3.4'!F24+'3.5'!F22)</f>
        <v>0</v>
      </c>
      <c r="E9" s="5">
        <f>SUM('3.1'!G46+'3.2'!G35+'3.3'!G72+'3.4'!G24+'3.5'!G22)</f>
        <v>0</v>
      </c>
      <c r="F9" s="5">
        <f>SUM('3.1'!H46+'3.2'!H35+'3.3'!H72+'3.4'!H24+'3.5'!H22)</f>
        <v>0</v>
      </c>
      <c r="G9" s="18">
        <f>SUM('3.1'!I46+'3.2'!I35+'3.3'!I72+'3.4'!I24+'3.5'!I22)</f>
        <v>0</v>
      </c>
      <c r="H9" s="18">
        <f>SUM('3.1'!J46+'3.2'!J35+'3.3'!J72+'3.4'!J24+'3.5'!J22)</f>
        <v>0</v>
      </c>
      <c r="I9" s="18">
        <f>SUM('3.1'!K46+'3.2'!K35+'3.3'!K72+'3.4'!K24+'3.5'!K22)</f>
        <v>0</v>
      </c>
      <c r="J9" s="18">
        <f>SUM('3.1'!L46+'3.2'!L35+'3.3'!L72+'3.4'!L24+'3.5'!L22)</f>
        <v>0</v>
      </c>
    </row>
    <row r="10" spans="2:13" ht="30.75" customHeight="1" x14ac:dyDescent="0.25">
      <c r="B10" s="6" t="s">
        <v>1550</v>
      </c>
      <c r="C10" s="5">
        <f>SUM('3.1'!E47+'3.2'!E36+'3.3'!E73+'3.4'!E25+'3.5'!E23)</f>
        <v>0</v>
      </c>
      <c r="D10" s="5">
        <f>SUM('3.1'!F47+'3.2'!F36+'3.3'!F73+'3.4'!F25+'3.5'!F23)</f>
        <v>0</v>
      </c>
      <c r="E10" s="5">
        <f>SUM('3.1'!G47+'3.2'!G36+'3.3'!G73+'3.4'!G25+'3.5'!G23)</f>
        <v>0</v>
      </c>
      <c r="F10" s="5">
        <f>SUM('3.1'!H47+'3.2'!H36+'3.3'!H73+'3.4'!H25+'3.5'!H23)</f>
        <v>0</v>
      </c>
      <c r="G10" s="18">
        <f>SUM('3.1'!I47+'3.2'!I36+'3.3'!I73+'3.4'!I25+'3.5'!I23)</f>
        <v>0</v>
      </c>
      <c r="H10" s="18">
        <f>SUM('3.1'!J47+'3.2'!J36+'3.3'!J73+'3.4'!J25+'3.5'!J23)</f>
        <v>0</v>
      </c>
      <c r="I10" s="18">
        <f>SUM('3.1'!K47+'3.2'!K36+'3.3'!K73+'3.4'!K25+'3.5'!K23)</f>
        <v>0</v>
      </c>
      <c r="J10" s="18">
        <f>SUM('3.1'!L47+'3.2'!L36+'3.3'!L73+'3.4'!L25+'3.5'!L23)</f>
        <v>0</v>
      </c>
    </row>
    <row r="11" spans="2:13" x14ac:dyDescent="0.25">
      <c r="B11" s="1"/>
      <c r="C11" s="2"/>
      <c r="D11" s="2"/>
      <c r="E11" s="2"/>
      <c r="F11" s="2"/>
      <c r="G11" s="2"/>
      <c r="H11" s="2"/>
      <c r="I11" s="2"/>
      <c r="J11" s="2"/>
    </row>
    <row r="12" spans="2:13" x14ac:dyDescent="0.25">
      <c r="B12" s="13" t="s">
        <v>376</v>
      </c>
      <c r="C12" s="14">
        <f>SUM(C9,F9)</f>
        <v>0</v>
      </c>
      <c r="D12" s="148">
        <f>SUM(C8,D8,F8)</f>
        <v>0</v>
      </c>
      <c r="E12" s="149" t="s">
        <v>377</v>
      </c>
      <c r="F12" s="149"/>
      <c r="G12" s="15">
        <f>SUM(G9,J9)</f>
        <v>0</v>
      </c>
      <c r="H12" s="150">
        <f>SUM(G8,H8,J8)</f>
        <v>0</v>
      </c>
      <c r="I12" s="151" t="s">
        <v>377</v>
      </c>
      <c r="J12" s="151"/>
    </row>
    <row r="13" spans="2:13" x14ac:dyDescent="0.25">
      <c r="B13" s="13" t="s">
        <v>378</v>
      </c>
      <c r="C13" s="14">
        <f>SUM(C10,D10,F10)</f>
        <v>0</v>
      </c>
      <c r="D13" s="148"/>
      <c r="E13" s="149"/>
      <c r="F13" s="149"/>
      <c r="G13" s="15">
        <f>SUM(G10,H10,J10)</f>
        <v>0</v>
      </c>
      <c r="H13" s="150"/>
      <c r="I13" s="151"/>
      <c r="J13" s="151"/>
    </row>
  </sheetData>
  <sheetProtection algorithmName="SHA-512" hashValue="bEOjTq6YmFBUCeMJKwRUmoZvOjanPTrZzL8M/0oRALz5dYbhKeGKbxM08qbxyn3p+1euKp0v5JQnIzir6g07fQ==" saltValue="M5zzhi0IIo8T76lbHOxFZA==" spinCount="100000" sheet="1" objects="1" scenarios="1"/>
  <mergeCells count="10">
    <mergeCell ref="D12:D13"/>
    <mergeCell ref="E12:F13"/>
    <mergeCell ref="H12:H13"/>
    <mergeCell ref="I12:J13"/>
    <mergeCell ref="B2:J2"/>
    <mergeCell ref="B3:J3"/>
    <mergeCell ref="B4:J4"/>
    <mergeCell ref="C6:F6"/>
    <mergeCell ref="G6:J6"/>
    <mergeCell ref="B7:B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E000-5D52-4710-95DA-4E9D0DB72612}">
  <dimension ref="B1:M50"/>
  <sheetViews>
    <sheetView topLeftCell="A25" workbookViewId="0">
      <selection activeCell="J22" sqref="J22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1344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1345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9" x14ac:dyDescent="0.25">
      <c r="B9" s="48" t="s">
        <v>1502</v>
      </c>
      <c r="C9" s="83" t="s">
        <v>1346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1503</v>
      </c>
      <c r="C10" s="74" t="s">
        <v>1347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89.25" x14ac:dyDescent="0.25">
      <c r="B11" s="48" t="s">
        <v>1504</v>
      </c>
      <c r="C11" s="73" t="s">
        <v>1348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1505</v>
      </c>
      <c r="C12" s="73" t="s">
        <v>1349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76.5" x14ac:dyDescent="0.25">
      <c r="B13" s="48" t="s">
        <v>1506</v>
      </c>
      <c r="C13" s="73" t="s">
        <v>1350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51" x14ac:dyDescent="0.25">
      <c r="B14" s="48" t="s">
        <v>1507</v>
      </c>
      <c r="C14" s="73" t="s">
        <v>1351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39" x14ac:dyDescent="0.25">
      <c r="B15" s="48" t="s">
        <v>1508</v>
      </c>
      <c r="C15" s="83" t="s">
        <v>1480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38.25" x14ac:dyDescent="0.25">
      <c r="B16" s="48" t="s">
        <v>1509</v>
      </c>
      <c r="C16" s="74" t="s">
        <v>1481</v>
      </c>
      <c r="D16" s="49"/>
      <c r="E16" s="24"/>
      <c r="F16" s="24"/>
      <c r="G16" s="24"/>
      <c r="H16" s="24"/>
      <c r="I16" s="53"/>
      <c r="J16" s="53"/>
      <c r="K16" s="53"/>
      <c r="L16" s="53"/>
      <c r="M16" s="54"/>
    </row>
    <row r="17" spans="2:13" ht="51" x14ac:dyDescent="0.25">
      <c r="B17" s="48" t="s">
        <v>1510</v>
      </c>
      <c r="C17" s="73" t="s">
        <v>1352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25.5" x14ac:dyDescent="0.25">
      <c r="B18" s="48" t="s">
        <v>1511</v>
      </c>
      <c r="C18" s="73" t="s">
        <v>1353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1512</v>
      </c>
      <c r="C19" s="73" t="s">
        <v>1354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1513</v>
      </c>
      <c r="C20" s="73" t="s">
        <v>1355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1514</v>
      </c>
      <c r="C21" s="73" t="s">
        <v>1356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1515</v>
      </c>
      <c r="C22" s="73" t="s">
        <v>1357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1516</v>
      </c>
      <c r="C23" s="73" t="s">
        <v>1358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1517</v>
      </c>
      <c r="C24" s="73" t="s">
        <v>1359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1518</v>
      </c>
      <c r="C25" s="73" t="s">
        <v>1360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26.25" x14ac:dyDescent="0.25">
      <c r="B26" s="48" t="s">
        <v>1519</v>
      </c>
      <c r="C26" s="83" t="s">
        <v>1361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1520</v>
      </c>
      <c r="C27" s="74" t="s">
        <v>1362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76.5" x14ac:dyDescent="0.25">
      <c r="B28" s="48" t="s">
        <v>1521</v>
      </c>
      <c r="C28" s="73" t="s">
        <v>1363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76.5" x14ac:dyDescent="0.25">
      <c r="B29" s="48" t="s">
        <v>1522</v>
      </c>
      <c r="C29" s="73" t="s">
        <v>1364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89.25" x14ac:dyDescent="0.25">
      <c r="B30" s="48" t="s">
        <v>1523</v>
      </c>
      <c r="C30" s="73" t="s">
        <v>1365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1524</v>
      </c>
      <c r="C31" s="73" t="s">
        <v>1366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38.25" x14ac:dyDescent="0.25">
      <c r="B32" s="48" t="s">
        <v>1525</v>
      </c>
      <c r="C32" s="73" t="s">
        <v>1482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51" x14ac:dyDescent="0.25">
      <c r="B33" s="48" t="s">
        <v>1526</v>
      </c>
      <c r="C33" s="73" t="s">
        <v>1367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63.75" x14ac:dyDescent="0.25">
      <c r="B34" s="48" t="s">
        <v>1527</v>
      </c>
      <c r="C34" s="73" t="s">
        <v>1368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38.25" x14ac:dyDescent="0.25">
      <c r="B35" s="48" t="s">
        <v>1528</v>
      </c>
      <c r="C35" s="73" t="s">
        <v>1483</v>
      </c>
      <c r="D35" s="49"/>
      <c r="E35" s="24"/>
      <c r="F35" s="24"/>
      <c r="G35" s="24"/>
      <c r="H35" s="24"/>
      <c r="I35" s="53"/>
      <c r="J35" s="53"/>
      <c r="K35" s="53"/>
      <c r="L35" s="53"/>
      <c r="M35" s="54"/>
    </row>
    <row r="36" spans="2:13" ht="51" x14ac:dyDescent="0.25">
      <c r="B36" s="48" t="s">
        <v>1529</v>
      </c>
      <c r="C36" s="73" t="s">
        <v>1369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38.25" x14ac:dyDescent="0.25">
      <c r="B37" s="48" t="s">
        <v>1530</v>
      </c>
      <c r="C37" s="73" t="s">
        <v>1370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14.25" customHeight="1" x14ac:dyDescent="0.25">
      <c r="B38" s="55"/>
      <c r="C38" s="56"/>
      <c r="D38" s="16"/>
      <c r="E38" s="21"/>
      <c r="F38" s="21"/>
      <c r="G38" s="21"/>
      <c r="H38" s="21"/>
      <c r="I38" s="21"/>
      <c r="J38" s="21"/>
      <c r="K38" s="21"/>
      <c r="L38" s="21"/>
      <c r="M38" s="16"/>
    </row>
    <row r="39" spans="2:13" ht="15" customHeight="1" x14ac:dyDescent="0.25">
      <c r="B39" s="153" t="s">
        <v>425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</row>
    <row r="40" spans="2:13" ht="15" customHeight="1" x14ac:dyDescent="0.25">
      <c r="B40" s="16"/>
      <c r="C40" s="153" t="s">
        <v>426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</row>
    <row r="41" spans="2:13" ht="15" customHeight="1" x14ac:dyDescent="0.25">
      <c r="B41" s="17"/>
      <c r="C41" s="153" t="s">
        <v>18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</row>
    <row r="42" spans="2:13" x14ac:dyDescent="0.25">
      <c r="B42" s="46"/>
      <c r="C42" s="46"/>
      <c r="D42" s="46"/>
      <c r="E42" s="8"/>
      <c r="F42" s="8"/>
      <c r="G42" s="8"/>
      <c r="H42" s="8"/>
      <c r="I42" s="8"/>
      <c r="J42" s="8"/>
      <c r="K42" s="8"/>
      <c r="L42" s="8"/>
      <c r="M42" s="9"/>
    </row>
    <row r="43" spans="2:13" x14ac:dyDescent="0.25">
      <c r="B43" s="46"/>
      <c r="C43" s="46"/>
      <c r="D43" s="47" t="s">
        <v>1343</v>
      </c>
      <c r="E43" s="161" t="s">
        <v>10</v>
      </c>
      <c r="F43" s="161"/>
      <c r="G43" s="161"/>
      <c r="H43" s="161"/>
      <c r="I43" s="161" t="s">
        <v>6</v>
      </c>
      <c r="J43" s="161"/>
      <c r="K43" s="161"/>
      <c r="L43" s="161"/>
      <c r="M43" s="9"/>
    </row>
    <row r="44" spans="2:13" ht="15" customHeight="1" x14ac:dyDescent="0.25">
      <c r="B44" s="8"/>
      <c r="C44" s="9"/>
      <c r="D44" s="147" t="s">
        <v>1500</v>
      </c>
      <c r="E44" s="3" t="s">
        <v>11</v>
      </c>
      <c r="F44" s="3" t="s">
        <v>12</v>
      </c>
      <c r="G44" s="3" t="s">
        <v>13</v>
      </c>
      <c r="H44" s="3" t="s">
        <v>14</v>
      </c>
      <c r="I44" s="10" t="s">
        <v>11</v>
      </c>
      <c r="J44" s="10" t="s">
        <v>12</v>
      </c>
      <c r="K44" s="10" t="s">
        <v>13</v>
      </c>
      <c r="L44" s="10" t="s">
        <v>14</v>
      </c>
      <c r="M44" s="9"/>
    </row>
    <row r="45" spans="2:13" x14ac:dyDescent="0.25">
      <c r="B45" s="8"/>
      <c r="C45" s="9"/>
      <c r="D45" s="147"/>
      <c r="E45" s="5">
        <f>SUM(E9:E37)</f>
        <v>0</v>
      </c>
      <c r="F45" s="5">
        <f t="shared" ref="F45:L45" si="0">SUM(F9:F37)</f>
        <v>0</v>
      </c>
      <c r="G45" s="5">
        <f t="shared" si="0"/>
        <v>0</v>
      </c>
      <c r="H45" s="5">
        <f t="shared" si="0"/>
        <v>0</v>
      </c>
      <c r="I45" s="18">
        <f t="shared" si="0"/>
        <v>0</v>
      </c>
      <c r="J45" s="18">
        <f t="shared" si="0"/>
        <v>0</v>
      </c>
      <c r="K45" s="18">
        <f t="shared" si="0"/>
        <v>0</v>
      </c>
      <c r="L45" s="18">
        <f t="shared" si="0"/>
        <v>0</v>
      </c>
      <c r="M45" s="9"/>
    </row>
    <row r="46" spans="2:13" x14ac:dyDescent="0.25">
      <c r="D46" s="6" t="s">
        <v>1501</v>
      </c>
      <c r="E46" s="5">
        <f>SUM(E9+E10+E11+E12+E13+E14+E17+E18+E19+E20+E21+E22+E23+E24+E25+E26+E27+E28+E29+E30+E31+E33+E34+E36+E37)</f>
        <v>0</v>
      </c>
      <c r="F46" s="5">
        <f t="shared" ref="F46:L46" si="1">SUM(F9+F10+F11+F12+F13+F14+F17+F18+F19+F20+F21+F22+F23+F24+F25+F26+F27+F28+F29+F30+F31+F33+F34+F36+F37)</f>
        <v>0</v>
      </c>
      <c r="G46" s="5">
        <f t="shared" si="1"/>
        <v>0</v>
      </c>
      <c r="H46" s="5">
        <f t="shared" si="1"/>
        <v>0</v>
      </c>
      <c r="I46" s="18">
        <f t="shared" si="1"/>
        <v>0</v>
      </c>
      <c r="J46" s="18">
        <f t="shared" si="1"/>
        <v>0</v>
      </c>
      <c r="K46" s="18">
        <f t="shared" si="1"/>
        <v>0</v>
      </c>
      <c r="L46" s="18">
        <f t="shared" si="1"/>
        <v>0</v>
      </c>
    </row>
    <row r="47" spans="2:13" x14ac:dyDescent="0.25">
      <c r="D47" s="6" t="s">
        <v>685</v>
      </c>
      <c r="E47" s="5">
        <f>SUM(E15+E16+E32+E35)</f>
        <v>0</v>
      </c>
      <c r="F47" s="5">
        <f t="shared" ref="F47:L47" si="2">SUM(F15+F16+F32+F35)</f>
        <v>0</v>
      </c>
      <c r="G47" s="5">
        <f t="shared" si="2"/>
        <v>0</v>
      </c>
      <c r="H47" s="5">
        <f t="shared" si="2"/>
        <v>0</v>
      </c>
      <c r="I47" s="18">
        <f t="shared" si="2"/>
        <v>0</v>
      </c>
      <c r="J47" s="18">
        <f t="shared" si="2"/>
        <v>0</v>
      </c>
      <c r="K47" s="18">
        <f t="shared" si="2"/>
        <v>0</v>
      </c>
      <c r="L47" s="18">
        <f t="shared" si="2"/>
        <v>0</v>
      </c>
    </row>
    <row r="48" spans="2:13" x14ac:dyDescent="0.25">
      <c r="D48" s="1"/>
      <c r="E48" s="2"/>
      <c r="F48" s="2"/>
      <c r="G48" s="2"/>
      <c r="H48" s="2"/>
      <c r="I48" s="2"/>
      <c r="J48" s="2"/>
      <c r="K48" s="2"/>
      <c r="L48" s="2"/>
    </row>
    <row r="49" spans="4:12" x14ac:dyDescent="0.25">
      <c r="D49" s="13" t="s">
        <v>376</v>
      </c>
      <c r="E49" s="14">
        <f>SUM(E46,H46)</f>
        <v>0</v>
      </c>
      <c r="F49" s="148">
        <f>SUM(E45,F45,H45)</f>
        <v>0</v>
      </c>
      <c r="G49" s="159" t="s">
        <v>377</v>
      </c>
      <c r="H49" s="159"/>
      <c r="I49" s="15">
        <f>SUM(I46,L46)</f>
        <v>0</v>
      </c>
      <c r="J49" s="150">
        <f>SUM(I45,J45,L45)</f>
        <v>0</v>
      </c>
      <c r="K49" s="160" t="s">
        <v>377</v>
      </c>
      <c r="L49" s="160"/>
    </row>
    <row r="50" spans="4:12" x14ac:dyDescent="0.25">
      <c r="D50" s="13" t="s">
        <v>378</v>
      </c>
      <c r="E50" s="14">
        <f>SUM(E47,F47,H47)</f>
        <v>0</v>
      </c>
      <c r="F50" s="148"/>
      <c r="G50" s="159"/>
      <c r="H50" s="159"/>
      <c r="I50" s="15">
        <f>SUM(I47,J47,L47)</f>
        <v>0</v>
      </c>
      <c r="J50" s="150"/>
      <c r="K50" s="160"/>
      <c r="L50" s="160"/>
    </row>
  </sheetData>
  <sheetProtection algorithmName="SHA-512" hashValue="xZIqcqSTLPuDCllZ4atwiFCR+xpR0Yga1xhK7n6bKHYvYRwvIT7J1wF/nNeBkt2x2EGckS6WjzRZwAEWN2NAXw==" saltValue="9PPgiB5+6JEJcFidAzNtwg==" spinCount="100000" sheet="1" objects="1" scenarios="1"/>
  <mergeCells count="20">
    <mergeCell ref="F49:F50"/>
    <mergeCell ref="G49:H50"/>
    <mergeCell ref="J49:J50"/>
    <mergeCell ref="K49:L50"/>
    <mergeCell ref="B39:M39"/>
    <mergeCell ref="C40:M40"/>
    <mergeCell ref="C41:M41"/>
    <mergeCell ref="D44:D45"/>
    <mergeCell ref="E43:H43"/>
    <mergeCell ref="I43:L43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5538-D04F-436A-9004-E10CB7C69E53}">
  <dimension ref="B1:M39"/>
  <sheetViews>
    <sheetView topLeftCell="A16" workbookViewId="0">
      <selection activeCell="J18" sqref="J18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1344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1371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90" x14ac:dyDescent="0.25">
      <c r="B9" s="48" t="s">
        <v>1709</v>
      </c>
      <c r="C9" s="83" t="s">
        <v>1372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63.75" x14ac:dyDescent="0.25">
      <c r="B10" s="48" t="s">
        <v>1710</v>
      </c>
      <c r="C10" s="74" t="s">
        <v>1373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1711</v>
      </c>
      <c r="C11" s="73" t="s">
        <v>1374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63.75" x14ac:dyDescent="0.25">
      <c r="B12" s="48" t="s">
        <v>1712</v>
      </c>
      <c r="C12" s="73" t="s">
        <v>1375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89.25" x14ac:dyDescent="0.25">
      <c r="B13" s="48" t="s">
        <v>1713</v>
      </c>
      <c r="C13" s="73" t="s">
        <v>1376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63.75" x14ac:dyDescent="0.25">
      <c r="B14" s="48" t="s">
        <v>1714</v>
      </c>
      <c r="C14" s="73" t="s">
        <v>1377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1715</v>
      </c>
      <c r="C15" s="73" t="s">
        <v>1378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89.25" x14ac:dyDescent="0.25">
      <c r="B16" s="48" t="s">
        <v>1716</v>
      </c>
      <c r="C16" s="73" t="s">
        <v>1379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1717</v>
      </c>
      <c r="C17" s="73" t="s">
        <v>1380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1718</v>
      </c>
      <c r="C18" s="73" t="s">
        <v>1381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1719</v>
      </c>
      <c r="C19" s="73" t="s">
        <v>1382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1720</v>
      </c>
      <c r="C20" s="73" t="s">
        <v>1383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63.75" x14ac:dyDescent="0.25">
      <c r="B21" s="48" t="s">
        <v>1721</v>
      </c>
      <c r="C21" s="73" t="s">
        <v>1384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76.5" x14ac:dyDescent="0.25">
      <c r="B22" s="48" t="s">
        <v>1722</v>
      </c>
      <c r="C22" s="73" t="s">
        <v>1385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.75" x14ac:dyDescent="0.25">
      <c r="B23" s="48" t="s">
        <v>1723</v>
      </c>
      <c r="C23" s="83" t="s">
        <v>1484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51" x14ac:dyDescent="0.25">
      <c r="B24" s="48" t="s">
        <v>1724</v>
      </c>
      <c r="C24" s="74" t="s">
        <v>1485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63.75" x14ac:dyDescent="0.25">
      <c r="B25" s="48" t="s">
        <v>1725</v>
      </c>
      <c r="C25" s="74" t="s">
        <v>1386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63.75" x14ac:dyDescent="0.25">
      <c r="B26" s="48" t="s">
        <v>1726</v>
      </c>
      <c r="C26" s="73" t="s">
        <v>1387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14.25" customHeight="1" x14ac:dyDescent="0.25">
      <c r="B27" s="55"/>
      <c r="C27" s="56"/>
      <c r="D27" s="16"/>
      <c r="E27" s="21"/>
      <c r="F27" s="21"/>
      <c r="G27" s="21"/>
      <c r="H27" s="21"/>
      <c r="I27" s="21"/>
      <c r="J27" s="21"/>
      <c r="K27" s="21"/>
      <c r="L27" s="21"/>
      <c r="M27" s="16"/>
    </row>
    <row r="28" spans="2:13" ht="15" customHeight="1" x14ac:dyDescent="0.25">
      <c r="B28" s="153" t="s">
        <v>425</v>
      </c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</row>
    <row r="29" spans="2:13" ht="15" customHeight="1" x14ac:dyDescent="0.25">
      <c r="B29" s="16"/>
      <c r="C29" s="153" t="s">
        <v>426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</row>
    <row r="30" spans="2:13" ht="15" customHeight="1" x14ac:dyDescent="0.25">
      <c r="B30" s="17"/>
      <c r="C30" s="153" t="s">
        <v>18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x14ac:dyDescent="0.25">
      <c r="B31" s="46"/>
      <c r="C31" s="46"/>
      <c r="D31" s="46"/>
      <c r="E31" s="8"/>
      <c r="F31" s="8"/>
      <c r="G31" s="8"/>
      <c r="H31" s="8"/>
      <c r="I31" s="8"/>
      <c r="J31" s="8"/>
      <c r="K31" s="8"/>
      <c r="L31" s="8"/>
      <c r="M31" s="9"/>
    </row>
    <row r="32" spans="2:13" x14ac:dyDescent="0.25">
      <c r="B32" s="46"/>
      <c r="C32" s="46"/>
      <c r="D32" s="47" t="s">
        <v>1343</v>
      </c>
      <c r="E32" s="161" t="s">
        <v>10</v>
      </c>
      <c r="F32" s="161"/>
      <c r="G32" s="161"/>
      <c r="H32" s="161"/>
      <c r="I32" s="161" t="s">
        <v>6</v>
      </c>
      <c r="J32" s="161"/>
      <c r="K32" s="161"/>
      <c r="L32" s="161"/>
      <c r="M32" s="9"/>
    </row>
    <row r="33" spans="2:13" ht="15" customHeight="1" x14ac:dyDescent="0.25">
      <c r="B33" s="8"/>
      <c r="C33" s="9"/>
      <c r="D33" s="147" t="s">
        <v>1531</v>
      </c>
      <c r="E33" s="3" t="s">
        <v>11</v>
      </c>
      <c r="F33" s="3" t="s">
        <v>12</v>
      </c>
      <c r="G33" s="3" t="s">
        <v>13</v>
      </c>
      <c r="H33" s="3" t="s">
        <v>14</v>
      </c>
      <c r="I33" s="10" t="s">
        <v>11</v>
      </c>
      <c r="J33" s="10" t="s">
        <v>12</v>
      </c>
      <c r="K33" s="10" t="s">
        <v>13</v>
      </c>
      <c r="L33" s="10" t="s">
        <v>14</v>
      </c>
      <c r="M33" s="9"/>
    </row>
    <row r="34" spans="2:13" x14ac:dyDescent="0.25">
      <c r="B34" s="8"/>
      <c r="C34" s="9"/>
      <c r="D34" s="147"/>
      <c r="E34" s="5">
        <f>SUM(E9:E26)</f>
        <v>0</v>
      </c>
      <c r="F34" s="5">
        <f t="shared" ref="F34:L34" si="0">SUM(F9:F26)</f>
        <v>0</v>
      </c>
      <c r="G34" s="5">
        <f t="shared" si="0"/>
        <v>0</v>
      </c>
      <c r="H34" s="5">
        <f t="shared" si="0"/>
        <v>0</v>
      </c>
      <c r="I34" s="18">
        <f t="shared" si="0"/>
        <v>0</v>
      </c>
      <c r="J34" s="18">
        <f t="shared" si="0"/>
        <v>0</v>
      </c>
      <c r="K34" s="18">
        <f t="shared" si="0"/>
        <v>0</v>
      </c>
      <c r="L34" s="18">
        <f t="shared" si="0"/>
        <v>0</v>
      </c>
      <c r="M34" s="9"/>
    </row>
    <row r="35" spans="2:13" x14ac:dyDescent="0.25">
      <c r="D35" s="6" t="s">
        <v>1160</v>
      </c>
      <c r="E35" s="5">
        <f>SUM(E9+E10+E11+E12+E13+E14+E15+E16+E17+E18+E19+E20+E21+E22+E25+E26)</f>
        <v>0</v>
      </c>
      <c r="F35" s="5">
        <f t="shared" ref="F35:L35" si="1">SUM(F9+F10+F11+F12+F13+F14+F15+F16+F17+F18+F19+F20+F21+F22+F25+F26)</f>
        <v>0</v>
      </c>
      <c r="G35" s="5">
        <f t="shared" si="1"/>
        <v>0</v>
      </c>
      <c r="H35" s="5">
        <f t="shared" si="1"/>
        <v>0</v>
      </c>
      <c r="I35" s="18">
        <f t="shared" si="1"/>
        <v>0</v>
      </c>
      <c r="J35" s="18">
        <f t="shared" si="1"/>
        <v>0</v>
      </c>
      <c r="K35" s="18">
        <f t="shared" si="1"/>
        <v>0</v>
      </c>
      <c r="L35" s="18">
        <f t="shared" si="1"/>
        <v>0</v>
      </c>
    </row>
    <row r="36" spans="2:13" x14ac:dyDescent="0.25">
      <c r="D36" s="6" t="s">
        <v>693</v>
      </c>
      <c r="E36" s="5">
        <f>SUM(E23+E24)</f>
        <v>0</v>
      </c>
      <c r="F36" s="5">
        <f t="shared" ref="F36:L36" si="2">SUM(F23+F24)</f>
        <v>0</v>
      </c>
      <c r="G36" s="5">
        <f t="shared" si="2"/>
        <v>0</v>
      </c>
      <c r="H36" s="5">
        <f t="shared" si="2"/>
        <v>0</v>
      </c>
      <c r="I36" s="18">
        <f t="shared" si="2"/>
        <v>0</v>
      </c>
      <c r="J36" s="18">
        <f t="shared" si="2"/>
        <v>0</v>
      </c>
      <c r="K36" s="18">
        <f t="shared" si="2"/>
        <v>0</v>
      </c>
      <c r="L36" s="18">
        <f t="shared" si="2"/>
        <v>0</v>
      </c>
    </row>
    <row r="37" spans="2:13" x14ac:dyDescent="0.25">
      <c r="D37" s="1"/>
      <c r="E37" s="2"/>
      <c r="F37" s="2"/>
      <c r="G37" s="2"/>
      <c r="H37" s="2"/>
      <c r="I37" s="2"/>
      <c r="J37" s="2"/>
      <c r="K37" s="2"/>
      <c r="L37" s="2"/>
    </row>
    <row r="38" spans="2:13" x14ac:dyDescent="0.25">
      <c r="D38" s="13" t="s">
        <v>376</v>
      </c>
      <c r="E38" s="14">
        <f>SUM(E35,H35)</f>
        <v>0</v>
      </c>
      <c r="F38" s="148">
        <f>SUM(E34,F34,H34)</f>
        <v>0</v>
      </c>
      <c r="G38" s="159" t="s">
        <v>377</v>
      </c>
      <c r="H38" s="159"/>
      <c r="I38" s="15">
        <f>SUM(I35,L35)</f>
        <v>0</v>
      </c>
      <c r="J38" s="150">
        <f>SUM(I34,J34,L34)</f>
        <v>0</v>
      </c>
      <c r="K38" s="160" t="s">
        <v>377</v>
      </c>
      <c r="L38" s="160"/>
    </row>
    <row r="39" spans="2:13" x14ac:dyDescent="0.25">
      <c r="D39" s="13" t="s">
        <v>378</v>
      </c>
      <c r="E39" s="14">
        <f>SUM(E36,F36,H36)</f>
        <v>0</v>
      </c>
      <c r="F39" s="148"/>
      <c r="G39" s="159"/>
      <c r="H39" s="159"/>
      <c r="I39" s="15">
        <f>SUM(I36,J36,L36)</f>
        <v>0</v>
      </c>
      <c r="J39" s="150"/>
      <c r="K39" s="160"/>
      <c r="L39" s="160"/>
    </row>
  </sheetData>
  <sheetProtection algorithmName="SHA-512" hashValue="ZUSyqcRLP/9a7j+QAkelAsp26p7jHSvcmnYPGSukjDTJccGXDc+EmOrIyqevW7ULrIiMfOtK/Ssa9ULTxsUj6A==" saltValue="XoRGFtG3iWKh0UPMRSYM6w==" spinCount="100000" sheet="1" objects="1" scenarios="1"/>
  <mergeCells count="20">
    <mergeCell ref="F38:F39"/>
    <mergeCell ref="G38:H39"/>
    <mergeCell ref="J38:J39"/>
    <mergeCell ref="K38:L39"/>
    <mergeCell ref="B28:M28"/>
    <mergeCell ref="C29:M29"/>
    <mergeCell ref="C30:M30"/>
    <mergeCell ref="D33:D34"/>
    <mergeCell ref="E32:H32"/>
    <mergeCell ref="I32:L32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3C37D-87F4-4238-AB8F-CBAB18F30941}">
  <dimension ref="B1:M76"/>
  <sheetViews>
    <sheetView topLeftCell="A52" workbookViewId="0">
      <selection activeCell="I76" sqref="I76"/>
    </sheetView>
  </sheetViews>
  <sheetFormatPr defaultRowHeight="15" x14ac:dyDescent="0.25"/>
  <cols>
    <col min="1" max="1" width="9.140625" style="8"/>
    <col min="2" max="2" width="12" style="11" customWidth="1"/>
    <col min="3" max="3" width="35.7109375" style="12" customWidth="1"/>
    <col min="4" max="4" width="37.140625" style="11" customWidth="1"/>
    <col min="5" max="5" width="6.42578125" style="12" customWidth="1"/>
    <col min="6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8"/>
      <c r="E1" s="9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1344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1388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74" t="s">
        <v>1389</v>
      </c>
      <c r="C7" s="174"/>
      <c r="D7" s="174"/>
      <c r="E7" s="174"/>
      <c r="F7" s="174"/>
      <c r="G7" s="174"/>
      <c r="H7" s="174"/>
      <c r="I7" s="8"/>
      <c r="J7" s="8"/>
      <c r="K7" s="8"/>
      <c r="L7" s="8"/>
      <c r="M7" s="84"/>
    </row>
    <row r="8" spans="2:13" x14ac:dyDescent="0.25">
      <c r="B8" s="175" t="s">
        <v>5</v>
      </c>
      <c r="C8" s="176"/>
      <c r="D8" s="179" t="s">
        <v>1390</v>
      </c>
      <c r="E8" s="181" t="s">
        <v>10</v>
      </c>
      <c r="F8" s="181"/>
      <c r="G8" s="181"/>
      <c r="H8" s="181"/>
      <c r="I8" s="182" t="s">
        <v>6</v>
      </c>
      <c r="J8" s="182"/>
      <c r="K8" s="182"/>
      <c r="L8" s="182"/>
      <c r="M8" s="183" t="s">
        <v>1391</v>
      </c>
    </row>
    <row r="9" spans="2:13" ht="15.75" thickBot="1" x14ac:dyDescent="0.3">
      <c r="B9" s="177"/>
      <c r="C9" s="178"/>
      <c r="D9" s="180"/>
      <c r="E9" s="85" t="s">
        <v>11</v>
      </c>
      <c r="F9" s="85" t="s">
        <v>12</v>
      </c>
      <c r="G9" s="85" t="s">
        <v>13</v>
      </c>
      <c r="H9" s="85" t="s">
        <v>14</v>
      </c>
      <c r="I9" s="86" t="s">
        <v>11</v>
      </c>
      <c r="J9" s="86" t="s">
        <v>12</v>
      </c>
      <c r="K9" s="86" t="s">
        <v>13</v>
      </c>
      <c r="L9" s="86" t="s">
        <v>14</v>
      </c>
      <c r="M9" s="184"/>
    </row>
    <row r="10" spans="2:13" ht="51" x14ac:dyDescent="0.25">
      <c r="B10" s="87" t="s">
        <v>1392</v>
      </c>
      <c r="C10" s="88" t="s">
        <v>1393</v>
      </c>
      <c r="D10" s="89"/>
      <c r="E10" s="90"/>
      <c r="F10" s="91"/>
      <c r="G10" s="91"/>
      <c r="H10" s="91"/>
      <c r="I10" s="92"/>
      <c r="J10" s="93"/>
      <c r="K10" s="93"/>
      <c r="L10" s="93"/>
      <c r="M10" s="94"/>
    </row>
    <row r="11" spans="2:13" ht="38.25" x14ac:dyDescent="0.25">
      <c r="B11" s="87" t="s">
        <v>1394</v>
      </c>
      <c r="C11" s="60" t="s">
        <v>1395</v>
      </c>
      <c r="D11" s="95"/>
      <c r="E11" s="96"/>
      <c r="F11" s="71"/>
      <c r="G11" s="71"/>
      <c r="H11" s="71"/>
      <c r="I11" s="92"/>
      <c r="J11" s="93"/>
      <c r="K11" s="93"/>
      <c r="L11" s="93"/>
      <c r="M11" s="97"/>
    </row>
    <row r="12" spans="2:13" ht="51" x14ac:dyDescent="0.25">
      <c r="B12" s="87" t="s">
        <v>1396</v>
      </c>
      <c r="C12" s="98" t="s">
        <v>1397</v>
      </c>
      <c r="D12" s="95"/>
      <c r="E12" s="90"/>
      <c r="F12" s="91"/>
      <c r="G12" s="91"/>
      <c r="H12" s="91"/>
      <c r="I12" s="92"/>
      <c r="J12" s="93"/>
      <c r="K12" s="93"/>
      <c r="L12" s="93"/>
      <c r="M12" s="97"/>
    </row>
    <row r="13" spans="2:13" ht="38.25" x14ac:dyDescent="0.25">
      <c r="B13" s="87" t="s">
        <v>1398</v>
      </c>
      <c r="C13" s="60" t="s">
        <v>1399</v>
      </c>
      <c r="D13" s="95"/>
      <c r="E13" s="96"/>
      <c r="F13" s="71"/>
      <c r="G13" s="71"/>
      <c r="H13" s="71"/>
      <c r="I13" s="92"/>
      <c r="J13" s="93"/>
      <c r="K13" s="93"/>
      <c r="L13" s="93"/>
      <c r="M13" s="97"/>
    </row>
    <row r="14" spans="2:13" ht="63.75" x14ac:dyDescent="0.25">
      <c r="B14" s="87" t="s">
        <v>1400</v>
      </c>
      <c r="C14" s="60" t="s">
        <v>1401</v>
      </c>
      <c r="D14" s="95"/>
      <c r="E14" s="90"/>
      <c r="F14" s="91"/>
      <c r="G14" s="91"/>
      <c r="H14" s="91"/>
      <c r="I14" s="92"/>
      <c r="J14" s="93"/>
      <c r="K14" s="93"/>
      <c r="L14" s="93"/>
      <c r="M14" s="97"/>
    </row>
    <row r="15" spans="2:13" ht="38.25" x14ac:dyDescent="0.25">
      <c r="B15" s="87" t="s">
        <v>1402</v>
      </c>
      <c r="C15" s="60" t="s">
        <v>1403</v>
      </c>
      <c r="D15" s="95"/>
      <c r="E15" s="96"/>
      <c r="F15" s="71"/>
      <c r="G15" s="71"/>
      <c r="H15" s="71"/>
      <c r="I15" s="92"/>
      <c r="J15" s="93"/>
      <c r="K15" s="93"/>
      <c r="L15" s="93"/>
      <c r="M15" s="97"/>
    </row>
    <row r="16" spans="2:13" ht="30" x14ac:dyDescent="0.25">
      <c r="B16" s="87" t="s">
        <v>1404</v>
      </c>
      <c r="C16" s="60" t="s">
        <v>1405</v>
      </c>
      <c r="D16" s="95"/>
      <c r="E16" s="90"/>
      <c r="F16" s="91"/>
      <c r="G16" s="91"/>
      <c r="H16" s="91"/>
      <c r="I16" s="92"/>
      <c r="J16" s="93"/>
      <c r="K16" s="93"/>
      <c r="L16" s="93"/>
      <c r="M16" s="97"/>
    </row>
    <row r="17" spans="2:13" x14ac:dyDescent="0.25">
      <c r="B17" s="39"/>
      <c r="C17" s="99"/>
      <c r="D17" s="84"/>
      <c r="E17" s="8"/>
      <c r="F17" s="8"/>
      <c r="G17" s="8"/>
      <c r="H17" s="8"/>
      <c r="I17" s="8"/>
      <c r="J17" s="8"/>
      <c r="K17" s="8"/>
      <c r="L17" s="8"/>
      <c r="M17" s="84"/>
    </row>
    <row r="18" spans="2:13" x14ac:dyDescent="0.25">
      <c r="B18" s="174" t="s">
        <v>1406</v>
      </c>
      <c r="C18" s="174"/>
      <c r="D18" s="174"/>
      <c r="E18" s="174"/>
      <c r="F18" s="174"/>
      <c r="G18" s="174"/>
      <c r="H18" s="174"/>
      <c r="I18" s="8"/>
      <c r="J18" s="8"/>
      <c r="K18" s="8"/>
      <c r="L18" s="8"/>
      <c r="M18" s="84"/>
    </row>
    <row r="19" spans="2:13" x14ac:dyDescent="0.25">
      <c r="B19" s="175" t="s">
        <v>5</v>
      </c>
      <c r="C19" s="176"/>
      <c r="D19" s="179" t="s">
        <v>1390</v>
      </c>
      <c r="E19" s="181" t="s">
        <v>10</v>
      </c>
      <c r="F19" s="181"/>
      <c r="G19" s="181"/>
      <c r="H19" s="181"/>
      <c r="I19" s="186" t="s">
        <v>6</v>
      </c>
      <c r="J19" s="186"/>
      <c r="K19" s="186"/>
      <c r="L19" s="186"/>
      <c r="M19" s="172" t="s">
        <v>1390</v>
      </c>
    </row>
    <row r="20" spans="2:13" ht="15.75" thickBot="1" x14ac:dyDescent="0.3">
      <c r="B20" s="177"/>
      <c r="C20" s="185"/>
      <c r="D20" s="180"/>
      <c r="E20" s="85" t="s">
        <v>11</v>
      </c>
      <c r="F20" s="85" t="s">
        <v>12</v>
      </c>
      <c r="G20" s="85" t="s">
        <v>13</v>
      </c>
      <c r="H20" s="85" t="s">
        <v>14</v>
      </c>
      <c r="I20" s="100" t="s">
        <v>11</v>
      </c>
      <c r="J20" s="100" t="s">
        <v>12</v>
      </c>
      <c r="K20" s="100" t="s">
        <v>13</v>
      </c>
      <c r="L20" s="100" t="s">
        <v>14</v>
      </c>
      <c r="M20" s="173"/>
    </row>
    <row r="21" spans="2:13" ht="63.75" x14ac:dyDescent="0.25">
      <c r="B21" s="87" t="s">
        <v>1407</v>
      </c>
      <c r="C21" s="60" t="s">
        <v>1408</v>
      </c>
      <c r="D21" s="89"/>
      <c r="E21" s="96"/>
      <c r="F21" s="71"/>
      <c r="G21" s="71"/>
      <c r="H21" s="71"/>
      <c r="I21" s="92"/>
      <c r="J21" s="93"/>
      <c r="K21" s="93"/>
      <c r="L21" s="93"/>
      <c r="M21" s="94"/>
    </row>
    <row r="22" spans="2:13" ht="30" x14ac:dyDescent="0.25">
      <c r="B22" s="87" t="s">
        <v>1409</v>
      </c>
      <c r="C22" s="64" t="s">
        <v>1410</v>
      </c>
      <c r="D22" s="95"/>
      <c r="E22" s="96"/>
      <c r="F22" s="71"/>
      <c r="G22" s="71"/>
      <c r="H22" s="71"/>
      <c r="I22" s="92"/>
      <c r="J22" s="93"/>
      <c r="K22" s="93"/>
      <c r="L22" s="93"/>
      <c r="M22" s="97"/>
    </row>
    <row r="23" spans="2:13" ht="63.75" x14ac:dyDescent="0.25">
      <c r="B23" s="87" t="s">
        <v>1411</v>
      </c>
      <c r="C23" s="64" t="s">
        <v>1412</v>
      </c>
      <c r="D23" s="95"/>
      <c r="E23" s="96"/>
      <c r="F23" s="71"/>
      <c r="G23" s="71"/>
      <c r="H23" s="71"/>
      <c r="I23" s="92"/>
      <c r="J23" s="93"/>
      <c r="K23" s="93"/>
      <c r="L23" s="93"/>
      <c r="M23" s="97"/>
    </row>
    <row r="24" spans="2:13" ht="38.25" x14ac:dyDescent="0.25">
      <c r="B24" s="87" t="s">
        <v>1413</v>
      </c>
      <c r="C24" s="64" t="s">
        <v>1414</v>
      </c>
      <c r="D24" s="95"/>
      <c r="E24" s="96"/>
      <c r="F24" s="71"/>
      <c r="G24" s="71"/>
      <c r="H24" s="71"/>
      <c r="I24" s="92"/>
      <c r="J24" s="93"/>
      <c r="K24" s="93"/>
      <c r="L24" s="93"/>
      <c r="M24" s="97"/>
    </row>
    <row r="25" spans="2:13" ht="38.25" x14ac:dyDescent="0.25">
      <c r="B25" s="87" t="s">
        <v>1415</v>
      </c>
      <c r="C25" s="64" t="s">
        <v>1416</v>
      </c>
      <c r="D25" s="95"/>
      <c r="E25" s="96"/>
      <c r="F25" s="71"/>
      <c r="G25" s="71"/>
      <c r="H25" s="71"/>
      <c r="I25" s="92"/>
      <c r="J25" s="93"/>
      <c r="K25" s="93"/>
      <c r="L25" s="93"/>
      <c r="M25" s="97"/>
    </row>
    <row r="26" spans="2:13" ht="38.25" x14ac:dyDescent="0.25">
      <c r="B26" s="87" t="s">
        <v>1486</v>
      </c>
      <c r="C26" s="64" t="s">
        <v>1487</v>
      </c>
      <c r="D26" s="89"/>
      <c r="E26" s="96"/>
      <c r="F26" s="71"/>
      <c r="G26" s="71"/>
      <c r="H26" s="71"/>
      <c r="I26" s="101"/>
      <c r="J26" s="102"/>
      <c r="K26" s="102"/>
      <c r="L26" s="102"/>
      <c r="M26" s="103"/>
    </row>
    <row r="27" spans="2:13" x14ac:dyDescent="0.25">
      <c r="B27" s="104"/>
      <c r="C27" s="105"/>
      <c r="D27" s="84"/>
      <c r="E27" s="106"/>
      <c r="F27" s="106"/>
      <c r="G27" s="106"/>
      <c r="H27" s="106"/>
      <c r="I27" s="106"/>
      <c r="J27" s="106"/>
      <c r="K27" s="106"/>
      <c r="L27" s="106"/>
      <c r="M27" s="84"/>
    </row>
    <row r="28" spans="2:13" x14ac:dyDescent="0.25">
      <c r="B28" s="174" t="s">
        <v>1417</v>
      </c>
      <c r="C28" s="174"/>
      <c r="D28" s="174"/>
      <c r="E28" s="174"/>
      <c r="F28" s="174"/>
      <c r="G28" s="174"/>
      <c r="H28" s="174"/>
      <c r="I28" s="8"/>
      <c r="J28" s="8"/>
      <c r="K28" s="8"/>
      <c r="L28" s="8"/>
      <c r="M28" s="84"/>
    </row>
    <row r="29" spans="2:13" x14ac:dyDescent="0.25">
      <c r="B29" s="175" t="s">
        <v>5</v>
      </c>
      <c r="C29" s="176"/>
      <c r="D29" s="179" t="s">
        <v>1390</v>
      </c>
      <c r="E29" s="181" t="s">
        <v>10</v>
      </c>
      <c r="F29" s="181"/>
      <c r="G29" s="181"/>
      <c r="H29" s="181"/>
      <c r="I29" s="186" t="s">
        <v>6</v>
      </c>
      <c r="J29" s="186"/>
      <c r="K29" s="186"/>
      <c r="L29" s="186"/>
      <c r="M29" s="172" t="s">
        <v>1390</v>
      </c>
    </row>
    <row r="30" spans="2:13" ht="15.75" thickBot="1" x14ac:dyDescent="0.3">
      <c r="B30" s="177"/>
      <c r="C30" s="178"/>
      <c r="D30" s="180"/>
      <c r="E30" s="85" t="s">
        <v>11</v>
      </c>
      <c r="F30" s="85" t="s">
        <v>12</v>
      </c>
      <c r="G30" s="85" t="s">
        <v>13</v>
      </c>
      <c r="H30" s="85" t="s">
        <v>14</v>
      </c>
      <c r="I30" s="100" t="s">
        <v>11</v>
      </c>
      <c r="J30" s="100" t="s">
        <v>12</v>
      </c>
      <c r="K30" s="100" t="s">
        <v>13</v>
      </c>
      <c r="L30" s="100" t="s">
        <v>14</v>
      </c>
      <c r="M30" s="173"/>
    </row>
    <row r="31" spans="2:13" ht="63.75" x14ac:dyDescent="0.25">
      <c r="B31" s="87" t="s">
        <v>1418</v>
      </c>
      <c r="C31" s="107" t="s">
        <v>1419</v>
      </c>
      <c r="D31" s="89"/>
      <c r="E31" s="96"/>
      <c r="F31" s="71"/>
      <c r="G31" s="71"/>
      <c r="H31" s="71"/>
      <c r="I31" s="92"/>
      <c r="J31" s="93"/>
      <c r="K31" s="93"/>
      <c r="L31" s="93"/>
      <c r="M31" s="94"/>
    </row>
    <row r="32" spans="2:13" ht="38.25" x14ac:dyDescent="0.25">
      <c r="B32" s="87" t="s">
        <v>1420</v>
      </c>
      <c r="C32" s="64" t="s">
        <v>1421</v>
      </c>
      <c r="D32" s="95"/>
      <c r="E32" s="96"/>
      <c r="F32" s="71"/>
      <c r="G32" s="71"/>
      <c r="H32" s="71"/>
      <c r="I32" s="92"/>
      <c r="J32" s="93"/>
      <c r="K32" s="93"/>
      <c r="L32" s="93"/>
      <c r="M32" s="97"/>
    </row>
    <row r="33" spans="2:13" ht="38.25" x14ac:dyDescent="0.25">
      <c r="B33" s="87" t="s">
        <v>1422</v>
      </c>
      <c r="C33" s="64" t="s">
        <v>1423</v>
      </c>
      <c r="D33" s="95"/>
      <c r="E33" s="96"/>
      <c r="F33" s="71"/>
      <c r="G33" s="71"/>
      <c r="H33" s="71"/>
      <c r="I33" s="92"/>
      <c r="J33" s="93"/>
      <c r="K33" s="93"/>
      <c r="L33" s="93"/>
      <c r="M33" s="97"/>
    </row>
    <row r="34" spans="2:13" ht="38.25" x14ac:dyDescent="0.25">
      <c r="B34" s="87" t="s">
        <v>1488</v>
      </c>
      <c r="C34" s="64" t="s">
        <v>1489</v>
      </c>
      <c r="D34" s="89"/>
      <c r="E34" s="96"/>
      <c r="F34" s="71"/>
      <c r="G34" s="71"/>
      <c r="H34" s="71"/>
      <c r="I34" s="101"/>
      <c r="J34" s="102"/>
      <c r="K34" s="102"/>
      <c r="L34" s="102"/>
      <c r="M34" s="103"/>
    </row>
    <row r="35" spans="2:13" ht="89.25" x14ac:dyDescent="0.25">
      <c r="B35" s="87" t="s">
        <v>1424</v>
      </c>
      <c r="C35" s="108" t="s">
        <v>1425</v>
      </c>
      <c r="D35" s="95"/>
      <c r="E35" s="96"/>
      <c r="F35" s="71"/>
      <c r="G35" s="71"/>
      <c r="H35" s="71"/>
      <c r="I35" s="92"/>
      <c r="J35" s="93"/>
      <c r="K35" s="93"/>
      <c r="L35" s="93"/>
      <c r="M35" s="97"/>
    </row>
    <row r="36" spans="2:13" ht="38.25" x14ac:dyDescent="0.25">
      <c r="B36" s="87" t="s">
        <v>1426</v>
      </c>
      <c r="C36" s="64" t="s">
        <v>1427</v>
      </c>
      <c r="D36" s="95"/>
      <c r="E36" s="96"/>
      <c r="F36" s="71"/>
      <c r="G36" s="71"/>
      <c r="H36" s="71"/>
      <c r="I36" s="92"/>
      <c r="J36" s="93"/>
      <c r="K36" s="93"/>
      <c r="L36" s="93"/>
      <c r="M36" s="97"/>
    </row>
    <row r="37" spans="2:13" ht="63.75" x14ac:dyDescent="0.25">
      <c r="B37" s="87" t="s">
        <v>1428</v>
      </c>
      <c r="C37" s="64" t="s">
        <v>1429</v>
      </c>
      <c r="D37" s="95"/>
      <c r="E37" s="96"/>
      <c r="F37" s="71"/>
      <c r="G37" s="71"/>
      <c r="H37" s="71"/>
      <c r="I37" s="92"/>
      <c r="J37" s="93"/>
      <c r="K37" s="93"/>
      <c r="L37" s="93"/>
      <c r="M37" s="97"/>
    </row>
    <row r="38" spans="2:13" ht="51" x14ac:dyDescent="0.25">
      <c r="B38" s="87" t="s">
        <v>1430</v>
      </c>
      <c r="C38" s="64" t="s">
        <v>1431</v>
      </c>
      <c r="D38" s="95"/>
      <c r="E38" s="96"/>
      <c r="F38" s="71"/>
      <c r="G38" s="71"/>
      <c r="H38" s="71"/>
      <c r="I38" s="92"/>
      <c r="J38" s="93"/>
      <c r="K38" s="93"/>
      <c r="L38" s="93"/>
      <c r="M38" s="97"/>
    </row>
    <row r="39" spans="2:13" ht="63.75" x14ac:dyDescent="0.25">
      <c r="B39" s="87" t="s">
        <v>1432</v>
      </c>
      <c r="C39" s="64" t="s">
        <v>1433</v>
      </c>
      <c r="D39" s="95"/>
      <c r="E39" s="96"/>
      <c r="F39" s="71"/>
      <c r="G39" s="71"/>
      <c r="H39" s="71"/>
      <c r="I39" s="92"/>
      <c r="J39" s="93"/>
      <c r="K39" s="93"/>
      <c r="L39" s="93"/>
      <c r="M39" s="97"/>
    </row>
    <row r="40" spans="2:13" ht="38.25" x14ac:dyDescent="0.25">
      <c r="B40" s="87" t="s">
        <v>1434</v>
      </c>
      <c r="C40" s="64" t="s">
        <v>1435</v>
      </c>
      <c r="D40" s="95"/>
      <c r="E40" s="96"/>
      <c r="F40" s="71"/>
      <c r="G40" s="71"/>
      <c r="H40" s="71"/>
      <c r="I40" s="92"/>
      <c r="J40" s="93"/>
      <c r="K40" s="93"/>
      <c r="L40" s="93"/>
      <c r="M40" s="97"/>
    </row>
    <row r="41" spans="2:13" x14ac:dyDescent="0.25">
      <c r="B41" s="104"/>
      <c r="C41" s="105"/>
      <c r="D41" s="84"/>
      <c r="E41" s="106"/>
      <c r="F41" s="106"/>
      <c r="G41" s="106"/>
      <c r="H41" s="106"/>
      <c r="I41" s="106"/>
      <c r="J41" s="106"/>
      <c r="K41" s="106"/>
      <c r="L41" s="106"/>
      <c r="M41" s="84"/>
    </row>
    <row r="42" spans="2:13" x14ac:dyDescent="0.25">
      <c r="B42" s="174" t="s">
        <v>1436</v>
      </c>
      <c r="C42" s="174"/>
      <c r="D42" s="174"/>
      <c r="E42" s="174"/>
      <c r="F42" s="174"/>
      <c r="G42" s="174"/>
      <c r="H42" s="174"/>
      <c r="I42" s="8"/>
      <c r="J42" s="8"/>
      <c r="K42" s="8"/>
      <c r="L42" s="8"/>
      <c r="M42" s="84"/>
    </row>
    <row r="43" spans="2:13" x14ac:dyDescent="0.25">
      <c r="B43" s="175" t="s">
        <v>5</v>
      </c>
      <c r="C43" s="176"/>
      <c r="D43" s="179" t="s">
        <v>1390</v>
      </c>
      <c r="E43" s="181" t="s">
        <v>10</v>
      </c>
      <c r="F43" s="181"/>
      <c r="G43" s="181"/>
      <c r="H43" s="181"/>
      <c r="I43" s="186" t="s">
        <v>6</v>
      </c>
      <c r="J43" s="186"/>
      <c r="K43" s="186"/>
      <c r="L43" s="186"/>
      <c r="M43" s="172" t="s">
        <v>1390</v>
      </c>
    </row>
    <row r="44" spans="2:13" ht="15.75" thickBot="1" x14ac:dyDescent="0.3">
      <c r="B44" s="177"/>
      <c r="C44" s="178"/>
      <c r="D44" s="180"/>
      <c r="E44" s="85" t="s">
        <v>11</v>
      </c>
      <c r="F44" s="85" t="s">
        <v>12</v>
      </c>
      <c r="G44" s="85" t="s">
        <v>13</v>
      </c>
      <c r="H44" s="85" t="s">
        <v>14</v>
      </c>
      <c r="I44" s="100" t="s">
        <v>11</v>
      </c>
      <c r="J44" s="100" t="s">
        <v>12</v>
      </c>
      <c r="K44" s="100" t="s">
        <v>13</v>
      </c>
      <c r="L44" s="100" t="s">
        <v>14</v>
      </c>
      <c r="M44" s="173"/>
    </row>
    <row r="45" spans="2:13" ht="30" x14ac:dyDescent="0.25">
      <c r="B45" s="87" t="s">
        <v>1437</v>
      </c>
      <c r="C45" s="107" t="s">
        <v>1438</v>
      </c>
      <c r="D45" s="89"/>
      <c r="E45" s="96"/>
      <c r="F45" s="71"/>
      <c r="G45" s="71"/>
      <c r="H45" s="71"/>
      <c r="I45" s="92"/>
      <c r="J45" s="93"/>
      <c r="K45" s="93"/>
      <c r="L45" s="93"/>
      <c r="M45" s="94"/>
    </row>
    <row r="46" spans="2:13" ht="30" x14ac:dyDescent="0.25">
      <c r="B46" s="87" t="s">
        <v>1439</v>
      </c>
      <c r="C46" s="64" t="s">
        <v>1440</v>
      </c>
      <c r="D46" s="95"/>
      <c r="E46" s="96"/>
      <c r="F46" s="71"/>
      <c r="G46" s="71"/>
      <c r="H46" s="71"/>
      <c r="I46" s="92"/>
      <c r="J46" s="93"/>
      <c r="K46" s="93"/>
      <c r="L46" s="93"/>
      <c r="M46" s="97"/>
    </row>
    <row r="47" spans="2:13" ht="38.25" x14ac:dyDescent="0.25">
      <c r="B47" s="87" t="s">
        <v>1441</v>
      </c>
      <c r="C47" s="64" t="s">
        <v>1442</v>
      </c>
      <c r="D47" s="95"/>
      <c r="E47" s="96"/>
      <c r="F47" s="71"/>
      <c r="G47" s="71"/>
      <c r="H47" s="71"/>
      <c r="I47" s="92"/>
      <c r="J47" s="93"/>
      <c r="K47" s="93"/>
      <c r="L47" s="93"/>
      <c r="M47" s="97"/>
    </row>
    <row r="48" spans="2:13" ht="38.25" x14ac:dyDescent="0.25">
      <c r="B48" s="87" t="s">
        <v>1443</v>
      </c>
      <c r="C48" s="64" t="s">
        <v>1444</v>
      </c>
      <c r="D48" s="95"/>
      <c r="E48" s="96"/>
      <c r="F48" s="71"/>
      <c r="G48" s="71"/>
      <c r="H48" s="71"/>
      <c r="I48" s="92"/>
      <c r="J48" s="93"/>
      <c r="K48" s="93"/>
      <c r="L48" s="93"/>
      <c r="M48" s="97"/>
    </row>
    <row r="49" spans="2:13" ht="38.25" x14ac:dyDescent="0.25">
      <c r="B49" s="87" t="s">
        <v>1445</v>
      </c>
      <c r="C49" s="64" t="s">
        <v>1446</v>
      </c>
      <c r="D49" s="95"/>
      <c r="E49" s="96"/>
      <c r="F49" s="71"/>
      <c r="G49" s="71"/>
      <c r="H49" s="71"/>
      <c r="I49" s="92"/>
      <c r="J49" s="93"/>
      <c r="K49" s="93"/>
      <c r="L49" s="93"/>
      <c r="M49" s="97"/>
    </row>
    <row r="50" spans="2:13" ht="30" x14ac:dyDescent="0.25">
      <c r="B50" s="87" t="s">
        <v>1447</v>
      </c>
      <c r="C50" s="64" t="s">
        <v>1448</v>
      </c>
      <c r="D50" s="95"/>
      <c r="E50" s="96"/>
      <c r="F50" s="71"/>
      <c r="G50" s="71"/>
      <c r="H50" s="71"/>
      <c r="I50" s="92"/>
      <c r="J50" s="93"/>
      <c r="K50" s="93"/>
      <c r="L50" s="93"/>
      <c r="M50" s="97"/>
    </row>
    <row r="51" spans="2:13" ht="30" x14ac:dyDescent="0.25">
      <c r="B51" s="87" t="s">
        <v>1449</v>
      </c>
      <c r="C51" s="64" t="s">
        <v>1450</v>
      </c>
      <c r="D51" s="95"/>
      <c r="E51" s="96"/>
      <c r="F51" s="71"/>
      <c r="G51" s="71"/>
      <c r="H51" s="71"/>
      <c r="I51" s="92"/>
      <c r="J51" s="93"/>
      <c r="K51" s="93"/>
      <c r="L51" s="93"/>
      <c r="M51" s="97"/>
    </row>
    <row r="52" spans="2:13" ht="51" x14ac:dyDescent="0.25">
      <c r="B52" s="87" t="s">
        <v>1451</v>
      </c>
      <c r="C52" s="64" t="s">
        <v>1452</v>
      </c>
      <c r="D52" s="95"/>
      <c r="E52" s="96"/>
      <c r="F52" s="71"/>
      <c r="G52" s="71"/>
      <c r="H52" s="71"/>
      <c r="I52" s="92"/>
      <c r="J52" s="93"/>
      <c r="K52" s="93"/>
      <c r="L52" s="93"/>
      <c r="M52" s="97"/>
    </row>
    <row r="53" spans="2:13" ht="38.25" x14ac:dyDescent="0.25">
      <c r="B53" s="87" t="s">
        <v>1453</v>
      </c>
      <c r="C53" s="64" t="s">
        <v>1454</v>
      </c>
      <c r="D53" s="95"/>
      <c r="E53" s="96"/>
      <c r="F53" s="71"/>
      <c r="G53" s="71"/>
      <c r="H53" s="71"/>
      <c r="I53" s="92"/>
      <c r="J53" s="93"/>
      <c r="K53" s="93"/>
      <c r="L53" s="93"/>
      <c r="M53" s="97"/>
    </row>
    <row r="54" spans="2:13" ht="30" x14ac:dyDescent="0.25">
      <c r="B54" s="87" t="s">
        <v>1455</v>
      </c>
      <c r="C54" s="64" t="s">
        <v>1456</v>
      </c>
      <c r="D54" s="95"/>
      <c r="E54" s="96"/>
      <c r="F54" s="71"/>
      <c r="G54" s="71"/>
      <c r="H54" s="71"/>
      <c r="I54" s="92"/>
      <c r="J54" s="93"/>
      <c r="K54" s="93"/>
      <c r="L54" s="93"/>
      <c r="M54" s="97"/>
    </row>
    <row r="55" spans="2:13" ht="38.25" x14ac:dyDescent="0.25">
      <c r="B55" s="87" t="s">
        <v>1490</v>
      </c>
      <c r="C55" s="64" t="s">
        <v>1491</v>
      </c>
      <c r="D55" s="89"/>
      <c r="E55" s="96"/>
      <c r="F55" s="71"/>
      <c r="G55" s="71"/>
      <c r="H55" s="71"/>
      <c r="I55" s="101"/>
      <c r="J55" s="102"/>
      <c r="K55" s="102"/>
      <c r="L55" s="102"/>
      <c r="M55" s="103"/>
    </row>
    <row r="56" spans="2:13" ht="63.75" x14ac:dyDescent="0.25">
      <c r="B56" s="87" t="s">
        <v>1457</v>
      </c>
      <c r="C56" s="64" t="s">
        <v>1458</v>
      </c>
      <c r="D56" s="95"/>
      <c r="E56" s="96"/>
      <c r="F56" s="71"/>
      <c r="G56" s="71"/>
      <c r="H56" s="71"/>
      <c r="I56" s="92"/>
      <c r="J56" s="93"/>
      <c r="K56" s="93"/>
      <c r="L56" s="93"/>
      <c r="M56" s="97"/>
    </row>
    <row r="57" spans="2:13" ht="51" x14ac:dyDescent="0.25">
      <c r="B57" s="87" t="s">
        <v>1459</v>
      </c>
      <c r="C57" s="64" t="s">
        <v>1460</v>
      </c>
      <c r="D57" s="95"/>
      <c r="E57" s="96"/>
      <c r="F57" s="71"/>
      <c r="G57" s="71"/>
      <c r="H57" s="71"/>
      <c r="I57" s="92"/>
      <c r="J57" s="93"/>
      <c r="K57" s="93"/>
      <c r="L57" s="93"/>
      <c r="M57" s="97"/>
    </row>
    <row r="58" spans="2:13" ht="51" x14ac:dyDescent="0.25">
      <c r="B58" s="87" t="s">
        <v>1461</v>
      </c>
      <c r="C58" s="64" t="s">
        <v>1462</v>
      </c>
      <c r="D58" s="95"/>
      <c r="E58" s="96"/>
      <c r="F58" s="71"/>
      <c r="G58" s="71"/>
      <c r="H58" s="71"/>
      <c r="I58" s="92"/>
      <c r="J58" s="93"/>
      <c r="K58" s="93"/>
      <c r="L58" s="93"/>
      <c r="M58" s="97"/>
    </row>
    <row r="59" spans="2:13" ht="63.75" x14ac:dyDescent="0.25">
      <c r="B59" s="87" t="s">
        <v>1463</v>
      </c>
      <c r="C59" s="64" t="s">
        <v>1464</v>
      </c>
      <c r="D59" s="95"/>
      <c r="E59" s="96"/>
      <c r="F59" s="71"/>
      <c r="G59" s="71"/>
      <c r="H59" s="71"/>
      <c r="I59" s="92"/>
      <c r="J59" s="93"/>
      <c r="K59" s="93"/>
      <c r="L59" s="93"/>
      <c r="M59" s="97"/>
    </row>
    <row r="60" spans="2:13" ht="38.25" x14ac:dyDescent="0.25">
      <c r="B60" s="87" t="s">
        <v>1465</v>
      </c>
      <c r="C60" s="64" t="s">
        <v>1466</v>
      </c>
      <c r="D60" s="95"/>
      <c r="E60" s="96"/>
      <c r="F60" s="71"/>
      <c r="G60" s="71"/>
      <c r="H60" s="71"/>
      <c r="I60" s="92"/>
      <c r="J60" s="93"/>
      <c r="K60" s="93"/>
      <c r="L60" s="93"/>
      <c r="M60" s="97"/>
    </row>
    <row r="61" spans="2:13" ht="38.25" x14ac:dyDescent="0.25">
      <c r="B61" s="87" t="s">
        <v>1467</v>
      </c>
      <c r="C61" s="64" t="s">
        <v>1468</v>
      </c>
      <c r="D61" s="95"/>
      <c r="E61" s="96"/>
      <c r="F61" s="71"/>
      <c r="G61" s="71"/>
      <c r="H61" s="71"/>
      <c r="I61" s="92"/>
      <c r="J61" s="93"/>
      <c r="K61" s="93"/>
      <c r="L61" s="93"/>
      <c r="M61" s="97"/>
    </row>
    <row r="62" spans="2:13" ht="38.25" x14ac:dyDescent="0.25">
      <c r="B62" s="87" t="s">
        <v>1469</v>
      </c>
      <c r="C62" s="64" t="s">
        <v>1470</v>
      </c>
      <c r="D62" s="95"/>
      <c r="E62" s="96"/>
      <c r="F62" s="71"/>
      <c r="G62" s="71"/>
      <c r="H62" s="71"/>
      <c r="I62" s="92"/>
      <c r="J62" s="93"/>
      <c r="K62" s="93"/>
      <c r="L62" s="93"/>
      <c r="M62" s="97"/>
    </row>
    <row r="63" spans="2:13" ht="38.25" x14ac:dyDescent="0.25">
      <c r="B63" s="87" t="s">
        <v>1471</v>
      </c>
      <c r="C63" s="64" t="s">
        <v>1472</v>
      </c>
      <c r="D63" s="95"/>
      <c r="E63" s="96"/>
      <c r="F63" s="71"/>
      <c r="G63" s="71"/>
      <c r="H63" s="71"/>
      <c r="I63" s="92"/>
      <c r="J63" s="93"/>
      <c r="K63" s="93"/>
      <c r="L63" s="93"/>
      <c r="M63" s="97"/>
    </row>
    <row r="64" spans="2:13" ht="14.25" customHeight="1" x14ac:dyDescent="0.25">
      <c r="B64" s="55"/>
      <c r="C64" s="56"/>
      <c r="D64" s="16"/>
      <c r="E64" s="21"/>
      <c r="F64" s="21"/>
      <c r="G64" s="21"/>
      <c r="H64" s="21"/>
      <c r="I64" s="21"/>
      <c r="J64" s="21"/>
      <c r="K64" s="21"/>
      <c r="L64" s="21"/>
      <c r="M64" s="16"/>
    </row>
    <row r="65" spans="2:13" ht="15" customHeight="1" x14ac:dyDescent="0.25">
      <c r="B65" s="153" t="s">
        <v>1499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</row>
    <row r="66" spans="2:13" ht="15" customHeight="1" x14ac:dyDescent="0.25">
      <c r="B66" s="16"/>
      <c r="C66" s="153" t="s">
        <v>426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</row>
    <row r="67" spans="2:13" ht="15" customHeight="1" x14ac:dyDescent="0.25">
      <c r="B67" s="17"/>
      <c r="C67" s="153" t="s">
        <v>18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</row>
    <row r="68" spans="2:13" x14ac:dyDescent="0.25">
      <c r="B68" s="46"/>
      <c r="C68" s="46"/>
      <c r="D68" s="46"/>
      <c r="E68" s="8"/>
      <c r="F68" s="8"/>
      <c r="G68" s="8"/>
      <c r="H68" s="8"/>
      <c r="I68" s="8"/>
      <c r="J68" s="8"/>
      <c r="K68" s="8"/>
      <c r="L68" s="8"/>
      <c r="M68" s="9"/>
    </row>
    <row r="69" spans="2:13" x14ac:dyDescent="0.25">
      <c r="B69" s="46"/>
      <c r="C69" s="46"/>
      <c r="D69" s="47" t="s">
        <v>1343</v>
      </c>
      <c r="E69" s="161" t="s">
        <v>10</v>
      </c>
      <c r="F69" s="161"/>
      <c r="G69" s="161"/>
      <c r="H69" s="161"/>
      <c r="I69" s="161" t="s">
        <v>6</v>
      </c>
      <c r="J69" s="161"/>
      <c r="K69" s="161"/>
      <c r="L69" s="161"/>
      <c r="M69" s="9"/>
    </row>
    <row r="70" spans="2:13" ht="15" customHeight="1" x14ac:dyDescent="0.25">
      <c r="B70" s="8"/>
      <c r="C70" s="9"/>
      <c r="D70" s="147" t="s">
        <v>1532</v>
      </c>
      <c r="E70" s="3" t="s">
        <v>11</v>
      </c>
      <c r="F70" s="3" t="s">
        <v>12</v>
      </c>
      <c r="G70" s="3" t="s">
        <v>13</v>
      </c>
      <c r="H70" s="3" t="s">
        <v>14</v>
      </c>
      <c r="I70" s="10" t="s">
        <v>11</v>
      </c>
      <c r="J70" s="10" t="s">
        <v>12</v>
      </c>
      <c r="K70" s="10" t="s">
        <v>13</v>
      </c>
      <c r="L70" s="10" t="s">
        <v>14</v>
      </c>
      <c r="M70" s="9"/>
    </row>
    <row r="71" spans="2:13" x14ac:dyDescent="0.25">
      <c r="B71" s="8"/>
      <c r="C71" s="9"/>
      <c r="D71" s="147"/>
      <c r="E71" s="5">
        <f>SUM(E10+E11+E12+E13+E14+E15+E16+E21+E22+E23+E24+E25+E26+E31+E32+E33+E34+E35+E36+E37+E38+E39+E40+E45+E46+E47+E48+E49+E50+E51+E52+E53+E54+E55+E56+E57+E58+E59+E60+E61+E62+E63)</f>
        <v>0</v>
      </c>
      <c r="F71" s="5">
        <f t="shared" ref="F71:L71" si="0">SUM(F10+F11+F12+F13+F14+F15+F16+F21+F22+F23+F24+F25+F26+F31+F32+F33+F34+F35+F36+F37+F38+F39+F40+F45+F46+F47+F48+F49+F50+F51+F52+F53+F54+F55+F56+F57+F58+F59+F60+F61+F62+F63)</f>
        <v>0</v>
      </c>
      <c r="G71" s="5">
        <f t="shared" si="0"/>
        <v>0</v>
      </c>
      <c r="H71" s="5">
        <f t="shared" si="0"/>
        <v>0</v>
      </c>
      <c r="I71" s="18">
        <f t="shared" si="0"/>
        <v>0</v>
      </c>
      <c r="J71" s="18">
        <f t="shared" si="0"/>
        <v>0</v>
      </c>
      <c r="K71" s="18">
        <f t="shared" si="0"/>
        <v>0</v>
      </c>
      <c r="L71" s="18">
        <f t="shared" si="0"/>
        <v>0</v>
      </c>
      <c r="M71" s="9"/>
    </row>
    <row r="72" spans="2:13" x14ac:dyDescent="0.25">
      <c r="D72" s="6" t="s">
        <v>1533</v>
      </c>
      <c r="E72" s="5">
        <f>SUM(E10+E11+E12+E13+E14+E15+E16+E21+E22+E23+E24+E25+E31+E32+E33+E35+E36+E37+E38+E39+E40+E45+E46+E47+E48+E49+E50+E51+E52+E53+E54+E56+E57+E58+E59+E60+E61+E62+E63)</f>
        <v>0</v>
      </c>
      <c r="F72" s="5">
        <f t="shared" ref="F72:L72" si="1">SUM(F10+F11+F12+F13+F14+F15+F16+F21+F22+F23+F24+F25+F31+F32+F33+F35+F36+F37+F38+F39+F40+F45+F46+F47+F48+F49+F50+F51+F52+F53+F54+F56+F57+F58+F59+F60+F61+F62+F63)</f>
        <v>0</v>
      </c>
      <c r="G72" s="5">
        <f t="shared" si="1"/>
        <v>0</v>
      </c>
      <c r="H72" s="5">
        <f t="shared" si="1"/>
        <v>0</v>
      </c>
      <c r="I72" s="18">
        <f t="shared" si="1"/>
        <v>0</v>
      </c>
      <c r="J72" s="18">
        <f t="shared" si="1"/>
        <v>0</v>
      </c>
      <c r="K72" s="18">
        <f t="shared" si="1"/>
        <v>0</v>
      </c>
      <c r="L72" s="18">
        <f t="shared" si="1"/>
        <v>0</v>
      </c>
    </row>
    <row r="73" spans="2:13" x14ac:dyDescent="0.25">
      <c r="D73" s="6" t="s">
        <v>765</v>
      </c>
      <c r="E73" s="5">
        <f>SUM(E26+E34+E55)</f>
        <v>0</v>
      </c>
      <c r="F73" s="5">
        <f t="shared" ref="F73:L73" si="2">SUM(F26+F34+F55)</f>
        <v>0</v>
      </c>
      <c r="G73" s="5">
        <f t="shared" si="2"/>
        <v>0</v>
      </c>
      <c r="H73" s="5">
        <f t="shared" si="2"/>
        <v>0</v>
      </c>
      <c r="I73" s="18">
        <f t="shared" si="2"/>
        <v>0</v>
      </c>
      <c r="J73" s="18">
        <f t="shared" si="2"/>
        <v>0</v>
      </c>
      <c r="K73" s="18">
        <f t="shared" si="2"/>
        <v>0</v>
      </c>
      <c r="L73" s="18">
        <f t="shared" si="2"/>
        <v>0</v>
      </c>
    </row>
    <row r="74" spans="2:13" x14ac:dyDescent="0.25">
      <c r="D74" s="1"/>
      <c r="E74" s="2"/>
      <c r="F74" s="2"/>
      <c r="G74" s="2"/>
      <c r="H74" s="2"/>
      <c r="I74" s="2"/>
      <c r="J74" s="2"/>
      <c r="K74" s="2"/>
      <c r="L74" s="2"/>
    </row>
    <row r="75" spans="2:13" x14ac:dyDescent="0.25">
      <c r="D75" s="13" t="s">
        <v>376</v>
      </c>
      <c r="E75" s="14">
        <f>SUM(E72,H72)</f>
        <v>0</v>
      </c>
      <c r="F75" s="148">
        <f>SUM(E71,F71,H71)</f>
        <v>0</v>
      </c>
      <c r="G75" s="159" t="s">
        <v>377</v>
      </c>
      <c r="H75" s="159"/>
      <c r="I75" s="15">
        <f>SUM(I72,L72)</f>
        <v>0</v>
      </c>
      <c r="J75" s="150">
        <f>SUM(I71,J71,L71)</f>
        <v>0</v>
      </c>
      <c r="K75" s="160" t="s">
        <v>377</v>
      </c>
      <c r="L75" s="160"/>
    </row>
    <row r="76" spans="2:13" x14ac:dyDescent="0.25">
      <c r="D76" s="13" t="s">
        <v>378</v>
      </c>
      <c r="E76" s="14">
        <f>SUM(E73,F73,H73)</f>
        <v>0</v>
      </c>
      <c r="F76" s="148"/>
      <c r="G76" s="159"/>
      <c r="H76" s="159"/>
      <c r="I76" s="15">
        <f>SUM(I73,J73,L73)</f>
        <v>0</v>
      </c>
      <c r="J76" s="150"/>
      <c r="K76" s="160"/>
      <c r="L76" s="160"/>
    </row>
  </sheetData>
  <sheetProtection algorithmName="SHA-512" hashValue="it/42sQe27rWtJTUp0Gb+dyPnj0YaSSny73IwP5zvLMbNOC+H33f71yBWdC+xudu3gy/URw6PCbmbr/rA4K0mQ==" saltValue="tx4jrGrX9C+8N8lGpqPKtg==" spinCount="100000" sheet="1" objects="1" scenarios="1"/>
  <mergeCells count="38">
    <mergeCell ref="F75:F76"/>
    <mergeCell ref="G75:H76"/>
    <mergeCell ref="J75:J76"/>
    <mergeCell ref="K75:L76"/>
    <mergeCell ref="B65:M65"/>
    <mergeCell ref="C66:M66"/>
    <mergeCell ref="C67:M67"/>
    <mergeCell ref="D70:D71"/>
    <mergeCell ref="E69:H69"/>
    <mergeCell ref="I69:L69"/>
    <mergeCell ref="M43:M44"/>
    <mergeCell ref="B28:H28"/>
    <mergeCell ref="B29:C30"/>
    <mergeCell ref="D29:D30"/>
    <mergeCell ref="E29:H29"/>
    <mergeCell ref="I29:L29"/>
    <mergeCell ref="M29:M30"/>
    <mergeCell ref="B42:H42"/>
    <mergeCell ref="B43:C44"/>
    <mergeCell ref="D43:D44"/>
    <mergeCell ref="E43:H43"/>
    <mergeCell ref="I43:L43"/>
    <mergeCell ref="M19:M20"/>
    <mergeCell ref="B2:M2"/>
    <mergeCell ref="B3:M3"/>
    <mergeCell ref="B4:M4"/>
    <mergeCell ref="B6:M6"/>
    <mergeCell ref="B7:H7"/>
    <mergeCell ref="B8:C9"/>
    <mergeCell ref="D8:D9"/>
    <mergeCell ref="E8:H8"/>
    <mergeCell ref="I8:L8"/>
    <mergeCell ref="M8:M9"/>
    <mergeCell ref="B18:H18"/>
    <mergeCell ref="B19:C20"/>
    <mergeCell ref="D19:D20"/>
    <mergeCell ref="E19:H19"/>
    <mergeCell ref="I19:L19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8C08-3083-4EF2-8921-C8D394451010}">
  <dimension ref="B1:M28"/>
  <sheetViews>
    <sheetView workbookViewId="0">
      <selection activeCell="I14" sqref="I14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1344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1473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5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1534</v>
      </c>
      <c r="C9" s="57" t="s">
        <v>1492</v>
      </c>
      <c r="D9" s="49"/>
      <c r="E9" s="24"/>
      <c r="F9" s="24"/>
      <c r="G9" s="24"/>
      <c r="H9" s="24"/>
      <c r="I9" s="53"/>
      <c r="J9" s="53"/>
      <c r="K9" s="53"/>
      <c r="L9" s="53"/>
      <c r="M9" s="54"/>
    </row>
    <row r="10" spans="2:13" ht="63.75" x14ac:dyDescent="0.25">
      <c r="B10" s="48" t="s">
        <v>1535</v>
      </c>
      <c r="C10" s="57" t="s">
        <v>1493</v>
      </c>
      <c r="D10" s="49"/>
      <c r="E10" s="24"/>
      <c r="F10" s="24"/>
      <c r="G10" s="24"/>
      <c r="H10" s="24"/>
      <c r="I10" s="53"/>
      <c r="J10" s="53"/>
      <c r="K10" s="53"/>
      <c r="L10" s="53"/>
      <c r="M10" s="54"/>
    </row>
    <row r="11" spans="2:13" ht="38.25" x14ac:dyDescent="0.25">
      <c r="B11" s="48" t="s">
        <v>1536</v>
      </c>
      <c r="C11" s="57" t="s">
        <v>1494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38.25" x14ac:dyDescent="0.25">
      <c r="B12" s="48" t="s">
        <v>1537</v>
      </c>
      <c r="C12" s="57" t="s">
        <v>1495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25.5" x14ac:dyDescent="0.25">
      <c r="B13" s="48" t="s">
        <v>1538</v>
      </c>
      <c r="C13" s="57" t="s">
        <v>1496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26.25" x14ac:dyDescent="0.25">
      <c r="B14" s="48" t="s">
        <v>1539</v>
      </c>
      <c r="C14" s="83" t="s">
        <v>1474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38.25" x14ac:dyDescent="0.25">
      <c r="B15" s="48" t="s">
        <v>1540</v>
      </c>
      <c r="C15" s="57" t="s">
        <v>1497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14.25" customHeight="1" x14ac:dyDescent="0.25">
      <c r="B16" s="55"/>
      <c r="C16" s="56"/>
      <c r="D16" s="16"/>
      <c r="E16" s="21"/>
      <c r="F16" s="21"/>
      <c r="G16" s="21"/>
      <c r="H16" s="21"/>
      <c r="I16" s="21"/>
      <c r="J16" s="21"/>
      <c r="K16" s="21"/>
      <c r="L16" s="21"/>
      <c r="M16" s="16"/>
    </row>
    <row r="17" spans="2:13" ht="15" customHeight="1" x14ac:dyDescent="0.25">
      <c r="B17" s="153" t="s">
        <v>425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</row>
    <row r="18" spans="2:13" ht="15" customHeight="1" x14ac:dyDescent="0.25">
      <c r="B18" s="16"/>
      <c r="C18" s="153" t="s">
        <v>426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</row>
    <row r="19" spans="2:13" ht="15" customHeight="1" x14ac:dyDescent="0.25">
      <c r="B19" s="17"/>
      <c r="C19" s="153" t="s">
        <v>18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2:13" x14ac:dyDescent="0.25">
      <c r="B20" s="46"/>
      <c r="C20" s="46"/>
      <c r="D20" s="46"/>
      <c r="E20" s="8"/>
      <c r="F20" s="8"/>
      <c r="G20" s="8"/>
      <c r="H20" s="8"/>
      <c r="I20" s="8"/>
      <c r="J20" s="8"/>
      <c r="K20" s="8"/>
      <c r="L20" s="8"/>
      <c r="M20" s="9"/>
    </row>
    <row r="21" spans="2:13" x14ac:dyDescent="0.25">
      <c r="B21" s="46"/>
      <c r="C21" s="46"/>
      <c r="D21" s="47" t="s">
        <v>1343</v>
      </c>
      <c r="E21" s="161" t="s">
        <v>10</v>
      </c>
      <c r="F21" s="161"/>
      <c r="G21" s="161"/>
      <c r="H21" s="161"/>
      <c r="I21" s="161" t="s">
        <v>6</v>
      </c>
      <c r="J21" s="161"/>
      <c r="K21" s="161"/>
      <c r="L21" s="161"/>
      <c r="M21" s="9"/>
    </row>
    <row r="22" spans="2:13" ht="15" customHeight="1" x14ac:dyDescent="0.25">
      <c r="B22" s="8"/>
      <c r="C22" s="9"/>
      <c r="D22" s="147" t="s">
        <v>1541</v>
      </c>
      <c r="E22" s="3" t="s">
        <v>11</v>
      </c>
      <c r="F22" s="3" t="s">
        <v>12</v>
      </c>
      <c r="G22" s="3" t="s">
        <v>13</v>
      </c>
      <c r="H22" s="3" t="s">
        <v>14</v>
      </c>
      <c r="I22" s="10" t="s">
        <v>11</v>
      </c>
      <c r="J22" s="10" t="s">
        <v>12</v>
      </c>
      <c r="K22" s="10" t="s">
        <v>13</v>
      </c>
      <c r="L22" s="10" t="s">
        <v>14</v>
      </c>
      <c r="M22" s="9"/>
    </row>
    <row r="23" spans="2:13" x14ac:dyDescent="0.25">
      <c r="B23" s="8"/>
      <c r="C23" s="9"/>
      <c r="D23" s="147"/>
      <c r="E23" s="5">
        <f>SUM(E9:E15)</f>
        <v>0</v>
      </c>
      <c r="F23" s="5">
        <f t="shared" ref="F23:L23" si="0">SUM(F9:F15)</f>
        <v>0</v>
      </c>
      <c r="G23" s="5">
        <f t="shared" si="0"/>
        <v>0</v>
      </c>
      <c r="H23" s="5">
        <f t="shared" si="0"/>
        <v>0</v>
      </c>
      <c r="I23" s="18">
        <f t="shared" si="0"/>
        <v>0</v>
      </c>
      <c r="J23" s="18">
        <f t="shared" si="0"/>
        <v>0</v>
      </c>
      <c r="K23" s="18">
        <f t="shared" si="0"/>
        <v>0</v>
      </c>
      <c r="L23" s="18">
        <f t="shared" si="0"/>
        <v>0</v>
      </c>
      <c r="M23" s="9"/>
    </row>
    <row r="24" spans="2:13" x14ac:dyDescent="0.25">
      <c r="D24" s="6" t="s">
        <v>1542</v>
      </c>
      <c r="E24" s="5">
        <f>SUM(E14)</f>
        <v>0</v>
      </c>
      <c r="F24" s="5">
        <f t="shared" ref="F24:L24" si="1">SUM(F14)</f>
        <v>0</v>
      </c>
      <c r="G24" s="5">
        <f t="shared" si="1"/>
        <v>0</v>
      </c>
      <c r="H24" s="5">
        <f t="shared" si="1"/>
        <v>0</v>
      </c>
      <c r="I24" s="18">
        <f t="shared" si="1"/>
        <v>0</v>
      </c>
      <c r="J24" s="18">
        <f t="shared" si="1"/>
        <v>0</v>
      </c>
      <c r="K24" s="18">
        <f t="shared" si="1"/>
        <v>0</v>
      </c>
      <c r="L24" s="18">
        <f t="shared" si="1"/>
        <v>0</v>
      </c>
    </row>
    <row r="25" spans="2:13" x14ac:dyDescent="0.25">
      <c r="D25" s="6" t="s">
        <v>1169</v>
      </c>
      <c r="E25" s="5">
        <f>SUM(E9+E10+E11+E12+E13+E15)</f>
        <v>0</v>
      </c>
      <c r="F25" s="5">
        <f t="shared" ref="F25:L25" si="2">SUM(F9+F10+F11+F12+F13+F15)</f>
        <v>0</v>
      </c>
      <c r="G25" s="5">
        <f t="shared" si="2"/>
        <v>0</v>
      </c>
      <c r="H25" s="5">
        <f t="shared" si="2"/>
        <v>0</v>
      </c>
      <c r="I25" s="18">
        <f t="shared" si="2"/>
        <v>0</v>
      </c>
      <c r="J25" s="18">
        <f t="shared" si="2"/>
        <v>0</v>
      </c>
      <c r="K25" s="18">
        <f t="shared" si="2"/>
        <v>0</v>
      </c>
      <c r="L25" s="18">
        <f t="shared" si="2"/>
        <v>0</v>
      </c>
    </row>
    <row r="26" spans="2:13" x14ac:dyDescent="0.25">
      <c r="D26" s="1"/>
      <c r="E26" s="2"/>
      <c r="F26" s="2"/>
      <c r="G26" s="2"/>
      <c r="H26" s="2"/>
      <c r="I26" s="2"/>
      <c r="J26" s="2"/>
      <c r="K26" s="2"/>
      <c r="L26" s="2"/>
    </row>
    <row r="27" spans="2:13" x14ac:dyDescent="0.25">
      <c r="D27" s="13" t="s">
        <v>376</v>
      </c>
      <c r="E27" s="14">
        <f>SUM(E24,H24)</f>
        <v>0</v>
      </c>
      <c r="F27" s="148">
        <f>SUM(E23,F23,H23)</f>
        <v>0</v>
      </c>
      <c r="G27" s="159" t="s">
        <v>377</v>
      </c>
      <c r="H27" s="159"/>
      <c r="I27" s="15">
        <f>SUM(I24,L24)</f>
        <v>0</v>
      </c>
      <c r="J27" s="150">
        <f>SUM(I23,J23,L23)</f>
        <v>0</v>
      </c>
      <c r="K27" s="160" t="s">
        <v>377</v>
      </c>
      <c r="L27" s="160"/>
    </row>
    <row r="28" spans="2:13" x14ac:dyDescent="0.25">
      <c r="D28" s="13" t="s">
        <v>378</v>
      </c>
      <c r="E28" s="14">
        <f>SUM(E25,F25,H25)</f>
        <v>0</v>
      </c>
      <c r="F28" s="148"/>
      <c r="G28" s="159"/>
      <c r="H28" s="159"/>
      <c r="I28" s="15">
        <f>SUM(I25,J25,L25)</f>
        <v>0</v>
      </c>
      <c r="J28" s="150"/>
      <c r="K28" s="160"/>
      <c r="L28" s="160"/>
    </row>
  </sheetData>
  <sheetProtection algorithmName="SHA-512" hashValue="1VVEOQ/DMyAQpfPGfjw4I5umqpI6qTssBqcKl+9DRHVZISZwIweqpsWQFvcHzCk/l062swT+/A6GkaZz+fhiEw==" saltValue="Fr4WZ04n51sWpcDskKl2NA==" spinCount="100000" sheet="1" objects="1" scenarios="1"/>
  <mergeCells count="20">
    <mergeCell ref="F27:F28"/>
    <mergeCell ref="G27:H28"/>
    <mergeCell ref="J27:J28"/>
    <mergeCell ref="K27:L28"/>
    <mergeCell ref="B17:M17"/>
    <mergeCell ref="C18:M18"/>
    <mergeCell ref="C19:M19"/>
    <mergeCell ref="D22:D23"/>
    <mergeCell ref="E21:H21"/>
    <mergeCell ref="I21:L21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B608-068B-447A-A9CC-7E4713C6EFCE}">
  <dimension ref="B1:M26"/>
  <sheetViews>
    <sheetView workbookViewId="0">
      <selection activeCell="I13" sqref="I13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1344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1475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.75" x14ac:dyDescent="0.25">
      <c r="B9" s="48" t="s">
        <v>1543</v>
      </c>
      <c r="C9" s="83" t="s">
        <v>1476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1" x14ac:dyDescent="0.25">
      <c r="B10" s="48" t="s">
        <v>1544</v>
      </c>
      <c r="C10" s="74" t="s">
        <v>1477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1545</v>
      </c>
      <c r="C11" s="73" t="s">
        <v>1478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76.5" x14ac:dyDescent="0.25">
      <c r="B12" s="48" t="s">
        <v>1546</v>
      </c>
      <c r="C12" s="73" t="s">
        <v>1479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77.25" x14ac:dyDescent="0.25">
      <c r="B13" s="48" t="s">
        <v>1547</v>
      </c>
      <c r="C13" s="83" t="s">
        <v>1498</v>
      </c>
      <c r="D13" s="49"/>
      <c r="E13" s="68"/>
      <c r="F13" s="68"/>
      <c r="G13" s="68"/>
      <c r="H13" s="68"/>
      <c r="I13" s="109"/>
      <c r="J13" s="109"/>
      <c r="K13" s="109"/>
      <c r="L13" s="109"/>
      <c r="M13" s="54"/>
    </row>
    <row r="14" spans="2:13" ht="14.25" customHeight="1" x14ac:dyDescent="0.25">
      <c r="B14" s="55"/>
      <c r="C14" s="56"/>
      <c r="D14" s="16"/>
      <c r="E14" s="21"/>
      <c r="F14" s="21"/>
      <c r="G14" s="21"/>
      <c r="H14" s="21"/>
      <c r="I14" s="21"/>
      <c r="J14" s="21"/>
      <c r="K14" s="21"/>
      <c r="L14" s="21"/>
      <c r="M14" s="16"/>
    </row>
    <row r="15" spans="2:13" ht="15" customHeight="1" x14ac:dyDescent="0.25">
      <c r="B15" s="153" t="s">
        <v>425</v>
      </c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6" spans="2:13" ht="15" customHeight="1" x14ac:dyDescent="0.25">
      <c r="B16" s="16"/>
      <c r="C16" s="153" t="s">
        <v>426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</row>
    <row r="17" spans="2:13" ht="15" customHeight="1" x14ac:dyDescent="0.25">
      <c r="B17" s="17"/>
      <c r="C17" s="153" t="s">
        <v>18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</row>
    <row r="18" spans="2:13" x14ac:dyDescent="0.25">
      <c r="B18" s="46"/>
      <c r="C18" s="46"/>
      <c r="D18" s="46"/>
      <c r="E18" s="8"/>
      <c r="F18" s="8"/>
      <c r="G18" s="8"/>
      <c r="H18" s="8"/>
      <c r="I18" s="8"/>
      <c r="J18" s="8"/>
      <c r="K18" s="8"/>
      <c r="L18" s="8"/>
      <c r="M18" s="9"/>
    </row>
    <row r="19" spans="2:13" x14ac:dyDescent="0.25">
      <c r="B19" s="46"/>
      <c r="C19" s="46"/>
      <c r="D19" s="47" t="s">
        <v>1343</v>
      </c>
      <c r="E19" s="161" t="s">
        <v>10</v>
      </c>
      <c r="F19" s="161"/>
      <c r="G19" s="161"/>
      <c r="H19" s="161"/>
      <c r="I19" s="161" t="s">
        <v>6</v>
      </c>
      <c r="J19" s="161"/>
      <c r="K19" s="161"/>
      <c r="L19" s="161"/>
      <c r="M19" s="9"/>
    </row>
    <row r="20" spans="2:13" ht="15" customHeight="1" x14ac:dyDescent="0.25">
      <c r="B20" s="8"/>
      <c r="C20" s="9"/>
      <c r="D20" s="147" t="s">
        <v>843</v>
      </c>
      <c r="E20" s="3" t="s">
        <v>11</v>
      </c>
      <c r="F20" s="3" t="s">
        <v>12</v>
      </c>
      <c r="G20" s="3" t="s">
        <v>13</v>
      </c>
      <c r="H20" s="3" t="s">
        <v>14</v>
      </c>
      <c r="I20" s="10" t="s">
        <v>11</v>
      </c>
      <c r="J20" s="10" t="s">
        <v>12</v>
      </c>
      <c r="K20" s="10" t="s">
        <v>13</v>
      </c>
      <c r="L20" s="10" t="s">
        <v>14</v>
      </c>
      <c r="M20" s="9"/>
    </row>
    <row r="21" spans="2:13" x14ac:dyDescent="0.25">
      <c r="B21" s="8"/>
      <c r="C21" s="9"/>
      <c r="D21" s="147"/>
      <c r="E21" s="5">
        <f>SUM(E9:E13)</f>
        <v>0</v>
      </c>
      <c r="F21" s="5">
        <f t="shared" ref="F21:L21" si="0">SUM(F9:F13)</f>
        <v>0</v>
      </c>
      <c r="G21" s="5">
        <f t="shared" si="0"/>
        <v>0</v>
      </c>
      <c r="H21" s="5">
        <f t="shared" si="0"/>
        <v>0</v>
      </c>
      <c r="I21" s="18">
        <f t="shared" si="0"/>
        <v>0</v>
      </c>
      <c r="J21" s="18">
        <f t="shared" si="0"/>
        <v>0</v>
      </c>
      <c r="K21" s="18">
        <f t="shared" si="0"/>
        <v>0</v>
      </c>
      <c r="L21" s="18">
        <f t="shared" si="0"/>
        <v>0</v>
      </c>
      <c r="M21" s="9"/>
    </row>
    <row r="22" spans="2:13" x14ac:dyDescent="0.25">
      <c r="D22" s="6" t="s">
        <v>844</v>
      </c>
      <c r="E22" s="5">
        <f>SUM(E9+E10+E11+E12)</f>
        <v>0</v>
      </c>
      <c r="F22" s="5">
        <f t="shared" ref="F22:L22" si="1">SUM(F9+F10+F11+F12)</f>
        <v>0</v>
      </c>
      <c r="G22" s="5">
        <f t="shared" si="1"/>
        <v>0</v>
      </c>
      <c r="H22" s="5">
        <f t="shared" si="1"/>
        <v>0</v>
      </c>
      <c r="I22" s="18">
        <f t="shared" si="1"/>
        <v>0</v>
      </c>
      <c r="J22" s="18">
        <f t="shared" si="1"/>
        <v>0</v>
      </c>
      <c r="K22" s="18">
        <f t="shared" si="1"/>
        <v>0</v>
      </c>
      <c r="L22" s="18">
        <f t="shared" si="1"/>
        <v>0</v>
      </c>
    </row>
    <row r="23" spans="2:13" x14ac:dyDescent="0.25">
      <c r="D23" s="6" t="s">
        <v>375</v>
      </c>
      <c r="E23" s="5">
        <f>SUM(E13)</f>
        <v>0</v>
      </c>
      <c r="F23" s="5">
        <f t="shared" ref="F23:L23" si="2">SUM(F13)</f>
        <v>0</v>
      </c>
      <c r="G23" s="5">
        <f t="shared" si="2"/>
        <v>0</v>
      </c>
      <c r="H23" s="5">
        <f t="shared" si="2"/>
        <v>0</v>
      </c>
      <c r="I23" s="18">
        <f t="shared" si="2"/>
        <v>0</v>
      </c>
      <c r="J23" s="18">
        <f t="shared" si="2"/>
        <v>0</v>
      </c>
      <c r="K23" s="18">
        <f t="shared" si="2"/>
        <v>0</v>
      </c>
      <c r="L23" s="18">
        <f t="shared" si="2"/>
        <v>0</v>
      </c>
    </row>
    <row r="24" spans="2:13" x14ac:dyDescent="0.25">
      <c r="D24" s="1"/>
      <c r="E24" s="2"/>
      <c r="F24" s="2"/>
      <c r="G24" s="2"/>
      <c r="H24" s="2"/>
      <c r="I24" s="2"/>
      <c r="J24" s="2"/>
      <c r="K24" s="2"/>
      <c r="L24" s="2"/>
    </row>
    <row r="25" spans="2:13" x14ac:dyDescent="0.25">
      <c r="D25" s="13" t="s">
        <v>376</v>
      </c>
      <c r="E25" s="14">
        <f>SUM(E22,H22)</f>
        <v>0</v>
      </c>
      <c r="F25" s="148">
        <f>SUM(E21,F21,H21)</f>
        <v>0</v>
      </c>
      <c r="G25" s="159" t="s">
        <v>377</v>
      </c>
      <c r="H25" s="159"/>
      <c r="I25" s="15">
        <f>SUM(I22,L22)</f>
        <v>0</v>
      </c>
      <c r="J25" s="150">
        <f>SUM(I21,J21,L21)</f>
        <v>0</v>
      </c>
      <c r="K25" s="160" t="s">
        <v>377</v>
      </c>
      <c r="L25" s="160"/>
    </row>
    <row r="26" spans="2:13" x14ac:dyDescent="0.25">
      <c r="D26" s="13" t="s">
        <v>378</v>
      </c>
      <c r="E26" s="14">
        <f>SUM(E23,F23,H23)</f>
        <v>0</v>
      </c>
      <c r="F26" s="148"/>
      <c r="G26" s="159"/>
      <c r="H26" s="159"/>
      <c r="I26" s="15">
        <f>SUM(I23,J23,L23)</f>
        <v>0</v>
      </c>
      <c r="J26" s="150"/>
      <c r="K26" s="160"/>
      <c r="L26" s="160"/>
    </row>
  </sheetData>
  <sheetProtection algorithmName="SHA-512" hashValue="n29PTNeyGzi5tQ/9LxMPHGsBjkld/X99Y2zTvhwRn09PDiMglX7HMUrI3dBKsI+qJDdXty1GdVEk5tLSXpBThw==" saltValue="Q0zVQfKqBGOlDvsPlPPz4Q==" spinCount="100000" sheet="1" objects="1" scenarios="1"/>
  <mergeCells count="20">
    <mergeCell ref="F25:F26"/>
    <mergeCell ref="G25:H26"/>
    <mergeCell ref="J25:J26"/>
    <mergeCell ref="K25:L26"/>
    <mergeCell ref="B15:M15"/>
    <mergeCell ref="C16:M16"/>
    <mergeCell ref="C17:M17"/>
    <mergeCell ref="D20:D21"/>
    <mergeCell ref="E19:H19"/>
    <mergeCell ref="I19:L19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AA42-B6FF-4650-8D85-FC2C2CBE5658}">
  <dimension ref="B2:M13"/>
  <sheetViews>
    <sheetView workbookViewId="0">
      <selection activeCell="P21" sqref="P21"/>
    </sheetView>
  </sheetViews>
  <sheetFormatPr defaultRowHeight="15" x14ac:dyDescent="0.25"/>
  <cols>
    <col min="1" max="1" width="9.140625" style="8"/>
    <col min="2" max="2" width="22.140625" style="8" customWidth="1"/>
    <col min="3" max="16384" width="9.140625" style="8"/>
  </cols>
  <sheetData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36"/>
      <c r="L2" s="36"/>
      <c r="M2" s="36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37"/>
      <c r="L3" s="37"/>
      <c r="M3" s="37"/>
    </row>
    <row r="4" spans="2:13" ht="15.75" x14ac:dyDescent="0.25">
      <c r="B4" s="119" t="s">
        <v>1551</v>
      </c>
      <c r="C4" s="119"/>
      <c r="D4" s="119"/>
      <c r="E4" s="119"/>
      <c r="F4" s="119"/>
      <c r="G4" s="119"/>
      <c r="H4" s="119"/>
      <c r="I4" s="119"/>
      <c r="J4" s="119"/>
      <c r="K4" s="38"/>
      <c r="L4" s="38"/>
      <c r="M4" s="38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</row>
    <row r="6" spans="2:13" x14ac:dyDescent="0.25">
      <c r="B6" s="39" t="s">
        <v>1343</v>
      </c>
      <c r="C6" s="152" t="s">
        <v>10</v>
      </c>
      <c r="D6" s="152"/>
      <c r="E6" s="152"/>
      <c r="F6" s="152"/>
      <c r="G6" s="152" t="s">
        <v>6</v>
      </c>
      <c r="H6" s="152"/>
      <c r="I6" s="152"/>
      <c r="J6" s="152"/>
    </row>
    <row r="7" spans="2:13" ht="30.75" customHeight="1" x14ac:dyDescent="0.25">
      <c r="B7" s="147" t="s">
        <v>1889</v>
      </c>
      <c r="C7" s="3" t="s">
        <v>11</v>
      </c>
      <c r="D7" s="3" t="s">
        <v>12</v>
      </c>
      <c r="E7" s="3" t="s">
        <v>13</v>
      </c>
      <c r="F7" s="3" t="s">
        <v>14</v>
      </c>
      <c r="G7" s="10" t="s">
        <v>11</v>
      </c>
      <c r="H7" s="10" t="s">
        <v>12</v>
      </c>
      <c r="I7" s="10" t="s">
        <v>13</v>
      </c>
      <c r="J7" s="10" t="s">
        <v>14</v>
      </c>
    </row>
    <row r="8" spans="2:13" ht="30.75" customHeight="1" x14ac:dyDescent="0.25">
      <c r="B8" s="147"/>
      <c r="C8" s="5">
        <f>SUM('4.1'!E41+'4.2'!E53+'4.3'!E36+'4.4'!E87)</f>
        <v>0</v>
      </c>
      <c r="D8" s="5">
        <f>SUM('4.1'!F41+'4.2'!F53+'4.3'!F36+'4.4'!F87)</f>
        <v>0</v>
      </c>
      <c r="E8" s="5">
        <f>SUM('4.1'!G41+'4.2'!G53+'4.3'!G36+'4.4'!G87)</f>
        <v>0</v>
      </c>
      <c r="F8" s="5">
        <f>SUM('4.1'!H41+'4.2'!H53+'4.3'!H36+'4.4'!H87)</f>
        <v>0</v>
      </c>
      <c r="G8" s="18">
        <f>SUM('4.1'!I41+'4.2'!I53+'4.3'!I36+'4.4'!I87)</f>
        <v>0</v>
      </c>
      <c r="H8" s="18">
        <f>SUM('4.1'!J41+'4.2'!J53+'4.3'!J36+'4.4'!J87)</f>
        <v>0</v>
      </c>
      <c r="I8" s="18">
        <f>SUM('4.1'!K41+'4.2'!K53+'4.3'!K36+'4.4'!K87)</f>
        <v>0</v>
      </c>
      <c r="J8" s="18">
        <f>SUM('4.1'!L41+'4.2'!L53+'4.3'!L36+'4.4'!L87)</f>
        <v>0</v>
      </c>
    </row>
    <row r="9" spans="2:13" ht="39.75" customHeight="1" x14ac:dyDescent="0.25">
      <c r="B9" s="6" t="s">
        <v>1890</v>
      </c>
      <c r="C9" s="5">
        <f>SUM('4.1'!E42+'4.2'!E54+'4.3'!E37+'4.4'!E88)</f>
        <v>0</v>
      </c>
      <c r="D9" s="5">
        <f>SUM('4.1'!F42+'4.2'!F54+'4.3'!F37+'4.4'!F88)</f>
        <v>0</v>
      </c>
      <c r="E9" s="5">
        <f>SUM('4.1'!G42+'4.2'!G54+'4.3'!G37+'4.4'!G88)</f>
        <v>0</v>
      </c>
      <c r="F9" s="5">
        <f>SUM('4.1'!H42+'4.2'!H54+'4.3'!H37+'4.4'!H88)</f>
        <v>0</v>
      </c>
      <c r="G9" s="18">
        <f>SUM('4.1'!I42+'4.2'!I54+'4.3'!I37+'4.4'!I88)</f>
        <v>0</v>
      </c>
      <c r="H9" s="18">
        <f>SUM('4.1'!J42+'4.2'!J54+'4.3'!J37+'4.4'!J88)</f>
        <v>0</v>
      </c>
      <c r="I9" s="18">
        <f>SUM('4.1'!K42+'4.2'!K54+'4.3'!K37+'4.4'!K88)</f>
        <v>0</v>
      </c>
      <c r="J9" s="18">
        <f>SUM('4.1'!L42+'4.2'!L54+'4.3'!L37+'4.4'!L88)</f>
        <v>0</v>
      </c>
    </row>
    <row r="10" spans="2:13" ht="30.75" customHeight="1" x14ac:dyDescent="0.25">
      <c r="B10" s="6" t="s">
        <v>1891</v>
      </c>
      <c r="C10" s="5">
        <f>SUM('4.1'!E43+'4.2'!E55+'4.3'!E38+'4.4'!E89)</f>
        <v>0</v>
      </c>
      <c r="D10" s="5">
        <f>SUM('4.1'!F43+'4.2'!F55+'4.3'!F38+'4.4'!F89)</f>
        <v>0</v>
      </c>
      <c r="E10" s="5">
        <f>SUM('4.1'!G43+'4.2'!G55+'4.3'!G38+'4.4'!G89)</f>
        <v>0</v>
      </c>
      <c r="F10" s="5">
        <f>SUM('4.1'!H43+'4.2'!H55+'4.3'!H38+'4.4'!H89)</f>
        <v>0</v>
      </c>
      <c r="G10" s="18">
        <f>SUM('4.1'!I43+'4.2'!I55+'4.3'!I38+'4.4'!I89)</f>
        <v>0</v>
      </c>
      <c r="H10" s="18">
        <f>SUM('4.1'!J43+'4.2'!J55+'4.3'!J38+'4.4'!J89)</f>
        <v>0</v>
      </c>
      <c r="I10" s="18">
        <f>SUM('4.1'!K43+'4.2'!K55+'4.3'!K38+'4.4'!K89)</f>
        <v>0</v>
      </c>
      <c r="J10" s="18">
        <f>SUM('4.1'!L43+'4.2'!L55+'4.3'!L38+'4.4'!L89)</f>
        <v>0</v>
      </c>
    </row>
    <row r="11" spans="2:13" x14ac:dyDescent="0.25">
      <c r="B11" s="1"/>
      <c r="C11" s="2"/>
      <c r="D11" s="2"/>
      <c r="E11" s="2"/>
      <c r="F11" s="2"/>
      <c r="G11" s="2"/>
      <c r="H11" s="2"/>
      <c r="I11" s="2"/>
      <c r="J11" s="2"/>
    </row>
    <row r="12" spans="2:13" x14ac:dyDescent="0.25">
      <c r="B12" s="13" t="s">
        <v>376</v>
      </c>
      <c r="C12" s="14">
        <f>SUM(C9,F9)</f>
        <v>0</v>
      </c>
      <c r="D12" s="148">
        <f>SUM(C8,D8,F8)</f>
        <v>0</v>
      </c>
      <c r="E12" s="149" t="s">
        <v>377</v>
      </c>
      <c r="F12" s="149"/>
      <c r="G12" s="15">
        <f>SUM(G9,J9)</f>
        <v>0</v>
      </c>
      <c r="H12" s="150">
        <f>SUM(G8,H8,J8)</f>
        <v>0</v>
      </c>
      <c r="I12" s="151" t="s">
        <v>377</v>
      </c>
      <c r="J12" s="151"/>
    </row>
    <row r="13" spans="2:13" x14ac:dyDescent="0.25">
      <c r="B13" s="13" t="s">
        <v>378</v>
      </c>
      <c r="C13" s="14">
        <f>SUM(C10,D10,F10)</f>
        <v>0</v>
      </c>
      <c r="D13" s="148"/>
      <c r="E13" s="149"/>
      <c r="F13" s="149"/>
      <c r="G13" s="15">
        <f>SUM(G10,H10,J10)</f>
        <v>0</v>
      </c>
      <c r="H13" s="150"/>
      <c r="I13" s="151"/>
      <c r="J13" s="151"/>
    </row>
  </sheetData>
  <sheetProtection algorithmName="SHA-512" hashValue="zct+NWdM4GpdjUNM4uVAF3LZ9cVnR9xYwuNhO+Id9ILiUKqY8/raI0BnF/IhvYaB5WLxyecxaGWgWyGIlT8Kdg==" saltValue="J78kE54W+O/hdaKTJPvcxQ==" spinCount="100000" sheet="1" objects="1" scenarios="1"/>
  <mergeCells count="10">
    <mergeCell ref="D12:D13"/>
    <mergeCell ref="E12:F13"/>
    <mergeCell ref="H12:H13"/>
    <mergeCell ref="I12:J13"/>
    <mergeCell ref="B2:J2"/>
    <mergeCell ref="B3:J3"/>
    <mergeCell ref="B4:J4"/>
    <mergeCell ref="C6:F6"/>
    <mergeCell ref="G6:J6"/>
    <mergeCell ref="B7:B8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4AD1-6329-4653-99F8-DAA97EA2899E}">
  <dimension ref="B1:M46"/>
  <sheetViews>
    <sheetView topLeftCell="A26" workbookViewId="0">
      <selection activeCell="G29" sqref="G29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1551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1552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1727</v>
      </c>
      <c r="C9" s="64" t="s">
        <v>1553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1728</v>
      </c>
      <c r="C10" s="64" t="s">
        <v>1554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63.75" x14ac:dyDescent="0.25">
      <c r="B11" s="48" t="s">
        <v>1729</v>
      </c>
      <c r="C11" s="64" t="s">
        <v>1555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1730</v>
      </c>
      <c r="C12" s="74" t="s">
        <v>1556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1731</v>
      </c>
      <c r="C13" s="73" t="s">
        <v>1557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1732</v>
      </c>
      <c r="C14" s="73" t="s">
        <v>1558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38.25" x14ac:dyDescent="0.25">
      <c r="B15" s="48" t="s">
        <v>1733</v>
      </c>
      <c r="C15" s="73" t="s">
        <v>1559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1734</v>
      </c>
      <c r="C16" s="73" t="s">
        <v>1560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1735</v>
      </c>
      <c r="C17" s="73" t="s">
        <v>1561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1736</v>
      </c>
      <c r="C18" s="73" t="s">
        <v>1562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1737</v>
      </c>
      <c r="C19" s="73" t="s">
        <v>1563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1738</v>
      </c>
      <c r="C20" s="73" t="s">
        <v>1564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1739</v>
      </c>
      <c r="C21" s="73" t="s">
        <v>1565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1740</v>
      </c>
      <c r="C22" s="73" t="s">
        <v>1566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38.25" x14ac:dyDescent="0.25">
      <c r="B23" s="48" t="s">
        <v>1741</v>
      </c>
      <c r="C23" s="73" t="s">
        <v>1567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9" x14ac:dyDescent="0.25">
      <c r="B24" s="48" t="s">
        <v>1742</v>
      </c>
      <c r="C24" s="83" t="s">
        <v>1568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1743</v>
      </c>
      <c r="C25" s="74" t="s">
        <v>1569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63.75" x14ac:dyDescent="0.25">
      <c r="B26" s="48" t="s">
        <v>1744</v>
      </c>
      <c r="C26" s="73" t="s">
        <v>1570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1745</v>
      </c>
      <c r="C27" s="73" t="s">
        <v>1571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51" x14ac:dyDescent="0.25">
      <c r="B28" s="48" t="s">
        <v>1746</v>
      </c>
      <c r="C28" s="73" t="s">
        <v>1572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1747</v>
      </c>
      <c r="C29" s="73" t="s">
        <v>1573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51" x14ac:dyDescent="0.25">
      <c r="B30" s="48" t="s">
        <v>1748</v>
      </c>
      <c r="C30" s="73" t="s">
        <v>1574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51" x14ac:dyDescent="0.25">
      <c r="B31" s="48" t="s">
        <v>1749</v>
      </c>
      <c r="C31" s="73" t="s">
        <v>1575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63.75" x14ac:dyDescent="0.25">
      <c r="B32" s="48" t="s">
        <v>1750</v>
      </c>
      <c r="C32" s="64" t="s">
        <v>1678</v>
      </c>
      <c r="D32" s="49"/>
      <c r="E32" s="24"/>
      <c r="F32" s="24"/>
      <c r="G32" s="24"/>
      <c r="H32" s="24"/>
      <c r="I32" s="53"/>
      <c r="J32" s="53"/>
      <c r="K32" s="53"/>
      <c r="L32" s="53"/>
      <c r="M32" s="110"/>
    </row>
    <row r="33" spans="2:13" ht="51" x14ac:dyDescent="0.25">
      <c r="B33" s="48" t="s">
        <v>1751</v>
      </c>
      <c r="C33" s="64" t="s">
        <v>1679</v>
      </c>
      <c r="D33" s="49"/>
      <c r="E33" s="24"/>
      <c r="F33" s="24"/>
      <c r="G33" s="24"/>
      <c r="H33" s="24"/>
      <c r="I33" s="53"/>
      <c r="J33" s="53"/>
      <c r="K33" s="53"/>
      <c r="L33" s="53"/>
      <c r="M33" s="110"/>
    </row>
    <row r="34" spans="2:13" ht="14.25" customHeight="1" x14ac:dyDescent="0.25">
      <c r="B34" s="55"/>
      <c r="C34" s="56"/>
      <c r="D34" s="16"/>
      <c r="E34" s="21"/>
      <c r="F34" s="21"/>
      <c r="G34" s="21"/>
      <c r="H34" s="21"/>
      <c r="I34" s="21"/>
      <c r="J34" s="21"/>
      <c r="K34" s="21"/>
      <c r="L34" s="21"/>
      <c r="M34" s="16"/>
    </row>
    <row r="35" spans="2:13" ht="15" customHeight="1" x14ac:dyDescent="0.25">
      <c r="B35" s="153" t="s">
        <v>425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2:13" ht="15" customHeight="1" x14ac:dyDescent="0.25">
      <c r="B36" s="16"/>
      <c r="C36" s="153" t="s">
        <v>426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</row>
    <row r="37" spans="2:13" ht="15" customHeight="1" x14ac:dyDescent="0.25">
      <c r="B37" s="17"/>
      <c r="C37" s="153" t="s">
        <v>18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</row>
    <row r="38" spans="2:13" x14ac:dyDescent="0.25">
      <c r="B38" s="46"/>
      <c r="C38" s="46"/>
      <c r="D38" s="46"/>
      <c r="E38" s="8"/>
      <c r="F38" s="8"/>
      <c r="G38" s="8"/>
      <c r="H38" s="8"/>
      <c r="I38" s="8"/>
      <c r="J38" s="8"/>
      <c r="K38" s="8"/>
      <c r="L38" s="8"/>
      <c r="M38" s="9"/>
    </row>
    <row r="39" spans="2:13" x14ac:dyDescent="0.25">
      <c r="B39" s="46"/>
      <c r="C39" s="46"/>
      <c r="D39" s="47" t="s">
        <v>1343</v>
      </c>
      <c r="E39" s="161" t="s">
        <v>10</v>
      </c>
      <c r="F39" s="161"/>
      <c r="G39" s="161"/>
      <c r="H39" s="161"/>
      <c r="I39" s="161" t="s">
        <v>6</v>
      </c>
      <c r="J39" s="161"/>
      <c r="K39" s="161"/>
      <c r="L39" s="161"/>
      <c r="M39" s="9"/>
    </row>
    <row r="40" spans="2:13" ht="15" customHeight="1" x14ac:dyDescent="0.25">
      <c r="B40" s="8"/>
      <c r="C40" s="9"/>
      <c r="D40" s="147" t="s">
        <v>1752</v>
      </c>
      <c r="E40" s="3" t="s">
        <v>11</v>
      </c>
      <c r="F40" s="3" t="s">
        <v>12</v>
      </c>
      <c r="G40" s="3" t="s">
        <v>13</v>
      </c>
      <c r="H40" s="3" t="s">
        <v>14</v>
      </c>
      <c r="I40" s="10" t="s">
        <v>11</v>
      </c>
      <c r="J40" s="10" t="s">
        <v>12</v>
      </c>
      <c r="K40" s="10" t="s">
        <v>13</v>
      </c>
      <c r="L40" s="10" t="s">
        <v>14</v>
      </c>
      <c r="M40" s="9"/>
    </row>
    <row r="41" spans="2:13" x14ac:dyDescent="0.25">
      <c r="B41" s="8"/>
      <c r="C41" s="9"/>
      <c r="D41" s="147"/>
      <c r="E41" s="5">
        <f>SUM(E9:E33)</f>
        <v>0</v>
      </c>
      <c r="F41" s="5">
        <f t="shared" ref="F41:L41" si="0">SUM(F9:F33)</f>
        <v>0</v>
      </c>
      <c r="G41" s="5">
        <f t="shared" si="0"/>
        <v>0</v>
      </c>
      <c r="H41" s="5">
        <f t="shared" si="0"/>
        <v>0</v>
      </c>
      <c r="I41" s="18">
        <f t="shared" si="0"/>
        <v>0</v>
      </c>
      <c r="J41" s="18">
        <f t="shared" si="0"/>
        <v>0</v>
      </c>
      <c r="K41" s="18">
        <f t="shared" si="0"/>
        <v>0</v>
      </c>
      <c r="L41" s="18">
        <f t="shared" si="0"/>
        <v>0</v>
      </c>
      <c r="M41" s="9"/>
    </row>
    <row r="42" spans="2:13" x14ac:dyDescent="0.25">
      <c r="D42" s="6" t="s">
        <v>1753</v>
      </c>
      <c r="E42" s="5">
        <f>SUM(E9+E10+E11+E12+E13+E14+E15+E16+E17+E18+E19+E20+E21+E22+E23+E24+E25+E26+E27+E28+E29+E30+E31)</f>
        <v>0</v>
      </c>
      <c r="F42" s="5">
        <f t="shared" ref="F42:L42" si="1">SUM(F9+F10+F11+F12+F13+F14+F15+F16+F17+F18+F19+F20+F21+F22+F23+F24+F25+F26+F27+F28+F29+F30+F31)</f>
        <v>0</v>
      </c>
      <c r="G42" s="5">
        <f t="shared" si="1"/>
        <v>0</v>
      </c>
      <c r="H42" s="5">
        <f t="shared" si="1"/>
        <v>0</v>
      </c>
      <c r="I42" s="18">
        <f t="shared" si="1"/>
        <v>0</v>
      </c>
      <c r="J42" s="18">
        <f t="shared" si="1"/>
        <v>0</v>
      </c>
      <c r="K42" s="18">
        <f t="shared" si="1"/>
        <v>0</v>
      </c>
      <c r="L42" s="18">
        <f t="shared" si="1"/>
        <v>0</v>
      </c>
    </row>
    <row r="43" spans="2:13" x14ac:dyDescent="0.25">
      <c r="D43" s="6" t="s">
        <v>693</v>
      </c>
      <c r="E43" s="5">
        <f>SUM(E32:E33)</f>
        <v>0</v>
      </c>
      <c r="F43" s="5">
        <f t="shared" ref="F43:L43" si="2">SUM(F32:F33)</f>
        <v>0</v>
      </c>
      <c r="G43" s="5">
        <f t="shared" si="2"/>
        <v>0</v>
      </c>
      <c r="H43" s="5">
        <f t="shared" si="2"/>
        <v>0</v>
      </c>
      <c r="I43" s="18">
        <f t="shared" si="2"/>
        <v>0</v>
      </c>
      <c r="J43" s="18">
        <f t="shared" si="2"/>
        <v>0</v>
      </c>
      <c r="K43" s="18">
        <f t="shared" si="2"/>
        <v>0</v>
      </c>
      <c r="L43" s="18">
        <f t="shared" si="2"/>
        <v>0</v>
      </c>
    </row>
    <row r="44" spans="2:13" x14ac:dyDescent="0.25">
      <c r="D44" s="1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D45" s="13" t="s">
        <v>376</v>
      </c>
      <c r="E45" s="14">
        <f>SUM(E42,H42)</f>
        <v>0</v>
      </c>
      <c r="F45" s="148">
        <f>SUM(E41,F41,H41)</f>
        <v>0</v>
      </c>
      <c r="G45" s="159" t="s">
        <v>377</v>
      </c>
      <c r="H45" s="159"/>
      <c r="I45" s="15">
        <f>SUM(I42,L42)</f>
        <v>0</v>
      </c>
      <c r="J45" s="150">
        <f>SUM(I41,J41,L41)</f>
        <v>0</v>
      </c>
      <c r="K45" s="160" t="s">
        <v>377</v>
      </c>
      <c r="L45" s="160"/>
    </row>
    <row r="46" spans="2:13" x14ac:dyDescent="0.25">
      <c r="D46" s="13" t="s">
        <v>378</v>
      </c>
      <c r="E46" s="14">
        <f>SUM(E43,F43,H43)</f>
        <v>0</v>
      </c>
      <c r="F46" s="148"/>
      <c r="G46" s="159"/>
      <c r="H46" s="159"/>
      <c r="I46" s="15">
        <f>SUM(I43,J43,L43)</f>
        <v>0</v>
      </c>
      <c r="J46" s="150"/>
      <c r="K46" s="160"/>
      <c r="L46" s="160"/>
    </row>
  </sheetData>
  <sheetProtection algorithmName="SHA-512" hashValue="mKZtpQM/0Q6NUdo9WR413JaHty5VfKVUjLW65IbA4O5FhBxa/woKT6WAbmqv4wcttd9JOEgmOJzHGf8gyenCxw==" saltValue="2fOUwmRaLddi+CJCE8oeIQ==" spinCount="100000" sheet="1" objects="1" scenarios="1"/>
  <mergeCells count="20">
    <mergeCell ref="F45:F46"/>
    <mergeCell ref="G45:H46"/>
    <mergeCell ref="J45:J46"/>
    <mergeCell ref="K45:L46"/>
    <mergeCell ref="B35:M35"/>
    <mergeCell ref="C36:M36"/>
    <mergeCell ref="C37:M37"/>
    <mergeCell ref="D40:D41"/>
    <mergeCell ref="E39:H39"/>
    <mergeCell ref="I39:L39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7EF16-0994-46EB-8FD7-2C7ACC971015}">
  <dimension ref="B1:M58"/>
  <sheetViews>
    <sheetView topLeftCell="A38" workbookViewId="0">
      <selection activeCell="G44" sqref="G44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1551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1576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25.5" x14ac:dyDescent="0.25">
      <c r="B9" s="48" t="s">
        <v>1757</v>
      </c>
      <c r="C9" s="64" t="s">
        <v>1577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25.5" x14ac:dyDescent="0.25">
      <c r="B10" s="48" t="s">
        <v>1758</v>
      </c>
      <c r="C10" s="64" t="s">
        <v>1578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x14ac:dyDescent="0.25">
      <c r="B11" s="48" t="s">
        <v>1759</v>
      </c>
      <c r="C11" s="64" t="s">
        <v>1680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25.5" x14ac:dyDescent="0.25">
      <c r="B12" s="48" t="s">
        <v>1760</v>
      </c>
      <c r="C12" s="74" t="s">
        <v>1579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x14ac:dyDescent="0.25">
      <c r="B13" s="48" t="s">
        <v>1761</v>
      </c>
      <c r="C13" s="73" t="s">
        <v>1580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1762</v>
      </c>
      <c r="C14" s="73" t="s">
        <v>1581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1763</v>
      </c>
      <c r="C15" s="73" t="s">
        <v>1582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1764</v>
      </c>
      <c r="C16" s="73" t="s">
        <v>1583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1765</v>
      </c>
      <c r="C17" s="73" t="s">
        <v>1584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1766</v>
      </c>
      <c r="C18" s="73" t="s">
        <v>1585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25.5" x14ac:dyDescent="0.25">
      <c r="B19" s="48" t="s">
        <v>1767</v>
      </c>
      <c r="C19" s="73" t="s">
        <v>1681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51" x14ac:dyDescent="0.25">
      <c r="B20" s="48" t="s">
        <v>1768</v>
      </c>
      <c r="C20" s="73" t="s">
        <v>1586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1769</v>
      </c>
      <c r="C21" s="73" t="s">
        <v>1587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1770</v>
      </c>
      <c r="C22" s="73" t="s">
        <v>1682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38.25" x14ac:dyDescent="0.25">
      <c r="B23" s="48" t="s">
        <v>1771</v>
      </c>
      <c r="C23" s="73" t="s">
        <v>1683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25.5" x14ac:dyDescent="0.25">
      <c r="B24" s="48" t="s">
        <v>1772</v>
      </c>
      <c r="C24" s="73" t="s">
        <v>1684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51" x14ac:dyDescent="0.25">
      <c r="B25" s="48" t="s">
        <v>1773</v>
      </c>
      <c r="C25" s="73" t="s">
        <v>1685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89.25" x14ac:dyDescent="0.25">
      <c r="B26" s="48" t="s">
        <v>1774</v>
      </c>
      <c r="C26" s="73" t="s">
        <v>1588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1775</v>
      </c>
      <c r="C27" s="73" t="s">
        <v>1589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38.25" x14ac:dyDescent="0.25">
      <c r="B28" s="48" t="s">
        <v>1776</v>
      </c>
      <c r="C28" s="73" t="s">
        <v>1590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1777</v>
      </c>
      <c r="C29" s="73" t="s">
        <v>1686</v>
      </c>
      <c r="D29" s="49"/>
      <c r="E29" s="24"/>
      <c r="F29" s="24"/>
      <c r="G29" s="24"/>
      <c r="H29" s="24"/>
      <c r="I29" s="53"/>
      <c r="J29" s="53"/>
      <c r="K29" s="53"/>
      <c r="L29" s="53"/>
      <c r="M29" s="54"/>
    </row>
    <row r="30" spans="2:13" ht="89.25" x14ac:dyDescent="0.25">
      <c r="B30" s="48" t="s">
        <v>1778</v>
      </c>
      <c r="C30" s="73" t="s">
        <v>1591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51" x14ac:dyDescent="0.25">
      <c r="B31" s="48" t="s">
        <v>1779</v>
      </c>
      <c r="C31" s="73" t="s">
        <v>1592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25.5" x14ac:dyDescent="0.25">
      <c r="B32" s="48" t="s">
        <v>1780</v>
      </c>
      <c r="C32" s="74" t="s">
        <v>1593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127.5" x14ac:dyDescent="0.25">
      <c r="B33" s="48" t="s">
        <v>1781</v>
      </c>
      <c r="C33" s="73" t="s">
        <v>1594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51" x14ac:dyDescent="0.25">
      <c r="B34" s="48" t="s">
        <v>1782</v>
      </c>
      <c r="C34" s="73" t="s">
        <v>1595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25.5" x14ac:dyDescent="0.25">
      <c r="B35" s="48" t="s">
        <v>1783</v>
      </c>
      <c r="C35" s="73" t="s">
        <v>1596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25.5" x14ac:dyDescent="0.25">
      <c r="B36" s="48" t="s">
        <v>1784</v>
      </c>
      <c r="C36" s="73" t="s">
        <v>1597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51" x14ac:dyDescent="0.25">
      <c r="B37" s="48" t="s">
        <v>1785</v>
      </c>
      <c r="C37" s="73" t="s">
        <v>1598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51" x14ac:dyDescent="0.25">
      <c r="B38" s="48" t="s">
        <v>1786</v>
      </c>
      <c r="C38" s="73" t="s">
        <v>1599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51" x14ac:dyDescent="0.25">
      <c r="B39" s="48" t="s">
        <v>1787</v>
      </c>
      <c r="C39" s="73" t="s">
        <v>1687</v>
      </c>
      <c r="D39" s="49"/>
      <c r="E39" s="24"/>
      <c r="F39" s="24"/>
      <c r="G39" s="24"/>
      <c r="H39" s="24"/>
      <c r="I39" s="53"/>
      <c r="J39" s="53"/>
      <c r="K39" s="53"/>
      <c r="L39" s="53"/>
      <c r="M39" s="54"/>
    </row>
    <row r="40" spans="2:13" ht="51" x14ac:dyDescent="0.25">
      <c r="B40" s="48" t="s">
        <v>1788</v>
      </c>
      <c r="C40" s="74" t="s">
        <v>1600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63.75" x14ac:dyDescent="0.25">
      <c r="B41" s="48" t="s">
        <v>1789</v>
      </c>
      <c r="C41" s="73" t="s">
        <v>1601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51" x14ac:dyDescent="0.25">
      <c r="B42" s="48" t="s">
        <v>1790</v>
      </c>
      <c r="C42" s="73" t="s">
        <v>1688</v>
      </c>
      <c r="D42" s="49"/>
      <c r="E42" s="24"/>
      <c r="F42" s="24"/>
      <c r="G42" s="24"/>
      <c r="H42" s="24"/>
      <c r="I42" s="53"/>
      <c r="J42" s="53"/>
      <c r="K42" s="53"/>
      <c r="L42" s="53"/>
      <c r="M42" s="54"/>
    </row>
    <row r="43" spans="2:13" ht="51" x14ac:dyDescent="0.25">
      <c r="B43" s="48" t="s">
        <v>1791</v>
      </c>
      <c r="C43" s="73" t="s">
        <v>1602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51" x14ac:dyDescent="0.25">
      <c r="B44" s="48" t="s">
        <v>1792</v>
      </c>
      <c r="C44" s="73" t="s">
        <v>1689</v>
      </c>
      <c r="D44" s="49"/>
      <c r="E44" s="24"/>
      <c r="F44" s="24"/>
      <c r="G44" s="24"/>
      <c r="H44" s="24"/>
      <c r="I44" s="53"/>
      <c r="J44" s="53"/>
      <c r="K44" s="53"/>
      <c r="L44" s="53"/>
      <c r="M44" s="54"/>
    </row>
    <row r="45" spans="2:13" ht="51" x14ac:dyDescent="0.25">
      <c r="B45" s="48" t="s">
        <v>1793</v>
      </c>
      <c r="C45" s="73" t="s">
        <v>1690</v>
      </c>
      <c r="D45" s="49"/>
      <c r="E45" s="24"/>
      <c r="F45" s="24"/>
      <c r="G45" s="24"/>
      <c r="H45" s="24"/>
      <c r="I45" s="53"/>
      <c r="J45" s="53"/>
      <c r="K45" s="53"/>
      <c r="L45" s="53"/>
      <c r="M45" s="54"/>
    </row>
    <row r="46" spans="2:13" ht="14.25" customHeight="1" x14ac:dyDescent="0.25">
      <c r="B46" s="55"/>
      <c r="C46" s="56"/>
      <c r="D46" s="16"/>
      <c r="E46" s="21"/>
      <c r="F46" s="21"/>
      <c r="G46" s="21"/>
      <c r="H46" s="21"/>
      <c r="I46" s="21"/>
      <c r="J46" s="21"/>
      <c r="K46" s="21"/>
      <c r="L46" s="21"/>
      <c r="M46" s="16"/>
    </row>
    <row r="47" spans="2:13" ht="15" customHeight="1" x14ac:dyDescent="0.25">
      <c r="B47" s="153" t="s">
        <v>425</v>
      </c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</row>
    <row r="48" spans="2:13" ht="15" customHeight="1" x14ac:dyDescent="0.25">
      <c r="B48" s="16"/>
      <c r="C48" s="153" t="s">
        <v>426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</row>
    <row r="49" spans="2:13" ht="15" customHeight="1" x14ac:dyDescent="0.25">
      <c r="B49" s="17"/>
      <c r="C49" s="153" t="s">
        <v>18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2:13" x14ac:dyDescent="0.25">
      <c r="B50" s="46"/>
      <c r="C50" s="46"/>
      <c r="D50" s="46"/>
      <c r="E50" s="8"/>
      <c r="F50" s="8"/>
      <c r="G50" s="8"/>
      <c r="H50" s="8"/>
      <c r="I50" s="8"/>
      <c r="J50" s="8"/>
      <c r="K50" s="8"/>
      <c r="L50" s="8"/>
      <c r="M50" s="9"/>
    </row>
    <row r="51" spans="2:13" x14ac:dyDescent="0.25">
      <c r="B51" s="46"/>
      <c r="C51" s="46"/>
      <c r="D51" s="47" t="s">
        <v>1343</v>
      </c>
      <c r="E51" s="161" t="s">
        <v>10</v>
      </c>
      <c r="F51" s="161"/>
      <c r="G51" s="161"/>
      <c r="H51" s="161"/>
      <c r="I51" s="161" t="s">
        <v>6</v>
      </c>
      <c r="J51" s="161"/>
      <c r="K51" s="161"/>
      <c r="L51" s="161"/>
      <c r="M51" s="9"/>
    </row>
    <row r="52" spans="2:13" ht="15" customHeight="1" x14ac:dyDescent="0.25">
      <c r="B52" s="8"/>
      <c r="C52" s="9"/>
      <c r="D52" s="147" t="s">
        <v>1754</v>
      </c>
      <c r="E52" s="3" t="s">
        <v>11</v>
      </c>
      <c r="F52" s="3" t="s">
        <v>12</v>
      </c>
      <c r="G52" s="3" t="s">
        <v>13</v>
      </c>
      <c r="H52" s="3" t="s">
        <v>14</v>
      </c>
      <c r="I52" s="10" t="s">
        <v>11</v>
      </c>
      <c r="J52" s="10" t="s">
        <v>12</v>
      </c>
      <c r="K52" s="10" t="s">
        <v>13</v>
      </c>
      <c r="L52" s="10" t="s">
        <v>14</v>
      </c>
      <c r="M52" s="9"/>
    </row>
    <row r="53" spans="2:13" x14ac:dyDescent="0.25">
      <c r="B53" s="8"/>
      <c r="C53" s="9"/>
      <c r="D53" s="147"/>
      <c r="E53" s="5">
        <f>SUM(E9:E45)</f>
        <v>0</v>
      </c>
      <c r="F53" s="5">
        <f t="shared" ref="F53:L53" si="0">SUM(F9:F45)</f>
        <v>0</v>
      </c>
      <c r="G53" s="5">
        <f t="shared" si="0"/>
        <v>0</v>
      </c>
      <c r="H53" s="5">
        <f t="shared" si="0"/>
        <v>0</v>
      </c>
      <c r="I53" s="18">
        <f t="shared" si="0"/>
        <v>0</v>
      </c>
      <c r="J53" s="18">
        <f t="shared" si="0"/>
        <v>0</v>
      </c>
      <c r="K53" s="18">
        <f t="shared" si="0"/>
        <v>0</v>
      </c>
      <c r="L53" s="18">
        <f t="shared" si="0"/>
        <v>0</v>
      </c>
      <c r="M53" s="9"/>
    </row>
    <row r="54" spans="2:13" x14ac:dyDescent="0.25">
      <c r="D54" s="6" t="s">
        <v>1755</v>
      </c>
      <c r="E54" s="5">
        <f>SUM(E9+E10+E12+E13+E14+E15+E16+E17+E18+E20+E21+E26+E27+E28+E30+E31+E32+E33+E34+E35+E36+E37+E38+E40+E41+E43)</f>
        <v>0</v>
      </c>
      <c r="F54" s="5">
        <f t="shared" ref="F54:L54" si="1">SUM(F9+F10+F12+F13+F14+F15+F16+F17+F18+F20+F21+F26+F27+F28+F30+F31+F32+F33+F34+F35+F36+F37+F38+F40+F41+F43)</f>
        <v>0</v>
      </c>
      <c r="G54" s="5">
        <f t="shared" si="1"/>
        <v>0</v>
      </c>
      <c r="H54" s="5">
        <f t="shared" si="1"/>
        <v>0</v>
      </c>
      <c r="I54" s="18">
        <f t="shared" si="1"/>
        <v>0</v>
      </c>
      <c r="J54" s="18">
        <f t="shared" si="1"/>
        <v>0</v>
      </c>
      <c r="K54" s="18">
        <f t="shared" si="1"/>
        <v>0</v>
      </c>
      <c r="L54" s="18">
        <f t="shared" si="1"/>
        <v>0</v>
      </c>
    </row>
    <row r="55" spans="2:13" x14ac:dyDescent="0.25">
      <c r="D55" s="6" t="s">
        <v>1756</v>
      </c>
      <c r="E55" s="5">
        <f>SUM(E11+E19+E22+E23+E24+E25+E29+E39+E42+E44+E45)</f>
        <v>0</v>
      </c>
      <c r="F55" s="5">
        <f t="shared" ref="F55:L55" si="2">SUM(F11+F19+F22+F23+F24+F25+F29+F39+F42+F44+F45)</f>
        <v>0</v>
      </c>
      <c r="G55" s="5">
        <f t="shared" si="2"/>
        <v>0</v>
      </c>
      <c r="H55" s="5">
        <f t="shared" si="2"/>
        <v>0</v>
      </c>
      <c r="I55" s="18">
        <f t="shared" si="2"/>
        <v>0</v>
      </c>
      <c r="J55" s="18">
        <f t="shared" si="2"/>
        <v>0</v>
      </c>
      <c r="K55" s="18">
        <f t="shared" si="2"/>
        <v>0</v>
      </c>
      <c r="L55" s="18">
        <f t="shared" si="2"/>
        <v>0</v>
      </c>
    </row>
    <row r="56" spans="2:13" x14ac:dyDescent="0.25">
      <c r="D56" s="1"/>
      <c r="E56" s="2"/>
      <c r="F56" s="2"/>
      <c r="G56" s="2"/>
      <c r="H56" s="2"/>
      <c r="I56" s="2"/>
      <c r="J56" s="2"/>
      <c r="K56" s="2"/>
      <c r="L56" s="2"/>
    </row>
    <row r="57" spans="2:13" x14ac:dyDescent="0.25">
      <c r="D57" s="13" t="s">
        <v>376</v>
      </c>
      <c r="E57" s="14">
        <f>SUM(E54,H54)</f>
        <v>0</v>
      </c>
      <c r="F57" s="148">
        <f>SUM(E53,F53,H53)</f>
        <v>0</v>
      </c>
      <c r="G57" s="159" t="s">
        <v>377</v>
      </c>
      <c r="H57" s="159"/>
      <c r="I57" s="15">
        <f>SUM(I54,L54)</f>
        <v>0</v>
      </c>
      <c r="J57" s="150">
        <f>SUM(I53,J53,L53)</f>
        <v>0</v>
      </c>
      <c r="K57" s="160" t="s">
        <v>377</v>
      </c>
      <c r="L57" s="160"/>
    </row>
    <row r="58" spans="2:13" x14ac:dyDescent="0.25">
      <c r="D58" s="13" t="s">
        <v>378</v>
      </c>
      <c r="E58" s="14">
        <f>SUM(E55,F55,H55)</f>
        <v>0</v>
      </c>
      <c r="F58" s="148"/>
      <c r="G58" s="159"/>
      <c r="H58" s="159"/>
      <c r="I58" s="15">
        <f>SUM(I55,J55,L55)</f>
        <v>0</v>
      </c>
      <c r="J58" s="150"/>
      <c r="K58" s="160"/>
      <c r="L58" s="160"/>
    </row>
  </sheetData>
  <sheetProtection algorithmName="SHA-512" hashValue="A443g7VOjL6LMVujksPcP5dRv987j0N5YzF2kvR+ijssIeWGTtB1kfUac+d2jtYaueNkkjpA8FpUTlTgWoACcg==" saltValue="t3BssBxzUrPJQyURcTJ8Iw==" spinCount="100000" sheet="1" objects="1" scenarios="1"/>
  <mergeCells count="20">
    <mergeCell ref="F57:F58"/>
    <mergeCell ref="G57:H58"/>
    <mergeCell ref="J57:J58"/>
    <mergeCell ref="K57:L58"/>
    <mergeCell ref="B47:M47"/>
    <mergeCell ref="C48:M48"/>
    <mergeCell ref="C49:M49"/>
    <mergeCell ref="D52:D53"/>
    <mergeCell ref="E51:H51"/>
    <mergeCell ref="I51:L51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D9219-2619-4F1E-9EC5-CCD6B4112D31}">
  <sheetPr>
    <pageSetUpPr fitToPage="1"/>
  </sheetPr>
  <dimension ref="B1:M66"/>
  <sheetViews>
    <sheetView topLeftCell="A48" workbookViewId="0">
      <selection activeCell="F45" sqref="F45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customHeight="1" x14ac:dyDescent="0.25">
      <c r="B6" s="158" t="s">
        <v>39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8.7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2.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8.5" customHeight="1" x14ac:dyDescent="0.25">
      <c r="B9" s="48" t="s">
        <v>379</v>
      </c>
      <c r="C9" s="41" t="s">
        <v>40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63.75" x14ac:dyDescent="0.25">
      <c r="B10" s="48" t="s">
        <v>380</v>
      </c>
      <c r="C10" s="41" t="s">
        <v>41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44.25" customHeight="1" x14ac:dyDescent="0.25">
      <c r="B11" s="48" t="s">
        <v>381</v>
      </c>
      <c r="C11" s="41" t="s">
        <v>42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4" customHeight="1" x14ac:dyDescent="0.25">
      <c r="B12" s="48" t="s">
        <v>382</v>
      </c>
      <c r="C12" s="41" t="s">
        <v>43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63.75" customHeight="1" x14ac:dyDescent="0.25">
      <c r="B13" s="48" t="s">
        <v>383</v>
      </c>
      <c r="C13" s="41" t="s">
        <v>44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49.5" customHeight="1" x14ac:dyDescent="0.25">
      <c r="B14" s="48" t="s">
        <v>384</v>
      </c>
      <c r="C14" s="41" t="s">
        <v>45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7" customHeight="1" x14ac:dyDescent="0.25">
      <c r="B15" s="48" t="s">
        <v>385</v>
      </c>
      <c r="C15" s="51" t="s">
        <v>46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102.75" x14ac:dyDescent="0.25">
      <c r="B16" s="48" t="s">
        <v>386</v>
      </c>
      <c r="C16" s="52" t="s">
        <v>347</v>
      </c>
      <c r="D16" s="49"/>
      <c r="E16" s="24"/>
      <c r="F16" s="24"/>
      <c r="G16" s="24"/>
      <c r="H16" s="24"/>
      <c r="I16" s="53"/>
      <c r="J16" s="53"/>
      <c r="K16" s="53"/>
      <c r="L16" s="53"/>
      <c r="M16" s="54"/>
    </row>
    <row r="17" spans="2:13" ht="44.25" customHeight="1" x14ac:dyDescent="0.25">
      <c r="B17" s="48" t="s">
        <v>387</v>
      </c>
      <c r="C17" s="41" t="s">
        <v>348</v>
      </c>
      <c r="D17" s="49"/>
      <c r="E17" s="24"/>
      <c r="F17" s="24"/>
      <c r="G17" s="24"/>
      <c r="H17" s="24"/>
      <c r="I17" s="53"/>
      <c r="J17" s="53"/>
      <c r="K17" s="53"/>
      <c r="L17" s="53"/>
      <c r="M17" s="54"/>
    </row>
    <row r="18" spans="2:13" ht="64.5" x14ac:dyDescent="0.25">
      <c r="B18" s="48" t="s">
        <v>388</v>
      </c>
      <c r="C18" s="52" t="s">
        <v>47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63.75" x14ac:dyDescent="0.25">
      <c r="B19" s="48" t="s">
        <v>389</v>
      </c>
      <c r="C19" s="41" t="s">
        <v>349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44.25" customHeight="1" x14ac:dyDescent="0.25">
      <c r="B20" s="48" t="s">
        <v>390</v>
      </c>
      <c r="C20" s="41" t="s">
        <v>48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391</v>
      </c>
      <c r="C21" s="41" t="s">
        <v>350</v>
      </c>
      <c r="D21" s="49"/>
      <c r="E21" s="24"/>
      <c r="F21" s="24"/>
      <c r="G21" s="24"/>
      <c r="H21" s="24"/>
      <c r="I21" s="53"/>
      <c r="J21" s="53"/>
      <c r="K21" s="53"/>
      <c r="L21" s="53"/>
      <c r="M21" s="54"/>
    </row>
    <row r="22" spans="2:13" ht="44.25" customHeight="1" x14ac:dyDescent="0.25">
      <c r="B22" s="48" t="s">
        <v>392</v>
      </c>
      <c r="C22" s="41" t="s">
        <v>351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25.5" x14ac:dyDescent="0.25">
      <c r="B23" s="48" t="s">
        <v>393</v>
      </c>
      <c r="C23" s="41" t="s">
        <v>352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57" customHeight="1" x14ac:dyDescent="0.25">
      <c r="B24" s="48" t="s">
        <v>394</v>
      </c>
      <c r="C24" s="41" t="s">
        <v>49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395</v>
      </c>
      <c r="C25" s="41" t="s">
        <v>353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63.75" x14ac:dyDescent="0.25">
      <c r="B26" s="48" t="s">
        <v>396</v>
      </c>
      <c r="C26" s="41" t="s">
        <v>354</v>
      </c>
      <c r="D26" s="49"/>
      <c r="E26" s="24"/>
      <c r="F26" s="24"/>
      <c r="G26" s="24"/>
      <c r="H26" s="24"/>
      <c r="I26" s="53"/>
      <c r="J26" s="53"/>
      <c r="K26" s="53"/>
      <c r="L26" s="53"/>
      <c r="M26" s="54"/>
    </row>
    <row r="27" spans="2:13" ht="102" x14ac:dyDescent="0.25">
      <c r="B27" s="48" t="s">
        <v>397</v>
      </c>
      <c r="C27" s="41" t="s">
        <v>50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72" customHeight="1" x14ac:dyDescent="0.25">
      <c r="B28" s="48" t="s">
        <v>398</v>
      </c>
      <c r="C28" s="41" t="s">
        <v>51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51" x14ac:dyDescent="0.25">
      <c r="B29" s="48" t="s">
        <v>399</v>
      </c>
      <c r="C29" s="41" t="s">
        <v>355</v>
      </c>
      <c r="D29" s="49"/>
      <c r="E29" s="24"/>
      <c r="F29" s="24"/>
      <c r="G29" s="24"/>
      <c r="H29" s="24"/>
      <c r="I29" s="53"/>
      <c r="J29" s="53"/>
      <c r="K29" s="53"/>
      <c r="L29" s="53"/>
      <c r="M29" s="54"/>
    </row>
    <row r="30" spans="2:13" ht="51" x14ac:dyDescent="0.25">
      <c r="B30" s="48" t="s">
        <v>400</v>
      </c>
      <c r="C30" s="41" t="s">
        <v>52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44.25" customHeight="1" x14ac:dyDescent="0.25">
      <c r="B31" s="48" t="s">
        <v>401</v>
      </c>
      <c r="C31" s="41" t="s">
        <v>53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49.5" customHeight="1" x14ac:dyDescent="0.25">
      <c r="B32" s="48" t="s">
        <v>402</v>
      </c>
      <c r="C32" s="41" t="s">
        <v>356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63.75" x14ac:dyDescent="0.25">
      <c r="B33" s="48" t="s">
        <v>403</v>
      </c>
      <c r="C33" s="51" t="s">
        <v>357</v>
      </c>
      <c r="D33" s="49"/>
      <c r="E33" s="24"/>
      <c r="F33" s="24"/>
      <c r="G33" s="24"/>
      <c r="H33" s="24"/>
      <c r="I33" s="53"/>
      <c r="J33" s="53"/>
      <c r="K33" s="53"/>
      <c r="L33" s="53"/>
      <c r="M33" s="54"/>
    </row>
    <row r="34" spans="2:13" ht="63.75" x14ac:dyDescent="0.25">
      <c r="B34" s="48" t="s">
        <v>404</v>
      </c>
      <c r="C34" s="41" t="s">
        <v>358</v>
      </c>
      <c r="D34" s="49"/>
      <c r="E34" s="24"/>
      <c r="F34" s="24"/>
      <c r="G34" s="24"/>
      <c r="H34" s="24"/>
      <c r="I34" s="53"/>
      <c r="J34" s="53"/>
      <c r="K34" s="53"/>
      <c r="L34" s="53"/>
      <c r="M34" s="54"/>
    </row>
    <row r="35" spans="2:13" ht="76.5" x14ac:dyDescent="0.25">
      <c r="B35" s="48" t="s">
        <v>405</v>
      </c>
      <c r="C35" s="41" t="s">
        <v>54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63.75" x14ac:dyDescent="0.25">
      <c r="B36" s="48" t="s">
        <v>406</v>
      </c>
      <c r="C36" s="41" t="s">
        <v>359</v>
      </c>
      <c r="D36" s="49"/>
      <c r="E36" s="24"/>
      <c r="F36" s="24"/>
      <c r="G36" s="24"/>
      <c r="H36" s="24"/>
      <c r="I36" s="53"/>
      <c r="J36" s="53"/>
      <c r="K36" s="53"/>
      <c r="L36" s="53"/>
      <c r="M36" s="54"/>
    </row>
    <row r="37" spans="2:13" ht="51" x14ac:dyDescent="0.25">
      <c r="B37" s="48" t="s">
        <v>407</v>
      </c>
      <c r="C37" s="41" t="s">
        <v>55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63.75" x14ac:dyDescent="0.25">
      <c r="B38" s="48" t="s">
        <v>408</v>
      </c>
      <c r="C38" s="41" t="s">
        <v>56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63.75" x14ac:dyDescent="0.25">
      <c r="B39" s="48" t="s">
        <v>409</v>
      </c>
      <c r="C39" s="41" t="s">
        <v>360</v>
      </c>
      <c r="D39" s="49"/>
      <c r="E39" s="24"/>
      <c r="F39" s="24"/>
      <c r="G39" s="24"/>
      <c r="H39" s="24"/>
      <c r="I39" s="53"/>
      <c r="J39" s="53"/>
      <c r="K39" s="53"/>
      <c r="L39" s="53"/>
      <c r="M39" s="54"/>
    </row>
    <row r="40" spans="2:13" ht="57" customHeight="1" x14ac:dyDescent="0.25">
      <c r="B40" s="48" t="s">
        <v>410</v>
      </c>
      <c r="C40" s="51" t="s">
        <v>361</v>
      </c>
      <c r="D40" s="49"/>
      <c r="E40" s="24"/>
      <c r="F40" s="24"/>
      <c r="G40" s="24"/>
      <c r="H40" s="24"/>
      <c r="I40" s="53"/>
      <c r="J40" s="53"/>
      <c r="K40" s="53"/>
      <c r="L40" s="53"/>
      <c r="M40" s="54"/>
    </row>
    <row r="41" spans="2:13" ht="58.5" customHeight="1" x14ac:dyDescent="0.25">
      <c r="B41" s="48" t="s">
        <v>411</v>
      </c>
      <c r="C41" s="41" t="s">
        <v>57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51" x14ac:dyDescent="0.25">
      <c r="B42" s="48" t="s">
        <v>412</v>
      </c>
      <c r="C42" s="41" t="s">
        <v>362</v>
      </c>
      <c r="D42" s="49"/>
      <c r="E42" s="24"/>
      <c r="F42" s="24"/>
      <c r="G42" s="24"/>
      <c r="H42" s="24"/>
      <c r="I42" s="53"/>
      <c r="J42" s="53"/>
      <c r="K42" s="53"/>
      <c r="L42" s="53"/>
      <c r="M42" s="54"/>
    </row>
    <row r="43" spans="2:13" ht="44.25" customHeight="1" x14ac:dyDescent="0.25">
      <c r="B43" s="48" t="s">
        <v>413</v>
      </c>
      <c r="C43" s="41" t="s">
        <v>58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54" customHeight="1" x14ac:dyDescent="0.25">
      <c r="B44" s="48" t="s">
        <v>414</v>
      </c>
      <c r="C44" s="41" t="s">
        <v>363</v>
      </c>
      <c r="D44" s="49"/>
      <c r="E44" s="24"/>
      <c r="F44" s="24"/>
      <c r="G44" s="24"/>
      <c r="H44" s="24"/>
      <c r="I44" s="53"/>
      <c r="J44" s="53"/>
      <c r="K44" s="53"/>
      <c r="L44" s="53"/>
      <c r="M44" s="54"/>
    </row>
    <row r="45" spans="2:13" ht="63.75" customHeight="1" x14ac:dyDescent="0.25">
      <c r="B45" s="48" t="s">
        <v>415</v>
      </c>
      <c r="C45" s="41" t="s">
        <v>59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25.5" x14ac:dyDescent="0.25">
      <c r="B46" s="48" t="s">
        <v>416</v>
      </c>
      <c r="C46" s="41" t="s">
        <v>364</v>
      </c>
      <c r="D46" s="49"/>
      <c r="E46" s="24"/>
      <c r="F46" s="24"/>
      <c r="G46" s="24"/>
      <c r="H46" s="24"/>
      <c r="I46" s="53"/>
      <c r="J46" s="53"/>
      <c r="K46" s="53"/>
      <c r="L46" s="53"/>
      <c r="M46" s="54"/>
    </row>
    <row r="47" spans="2:13" ht="76.5" x14ac:dyDescent="0.25">
      <c r="B47" s="48" t="s">
        <v>417</v>
      </c>
      <c r="C47" s="51" t="s">
        <v>365</v>
      </c>
      <c r="D47" s="49"/>
      <c r="E47" s="24"/>
      <c r="F47" s="24"/>
      <c r="G47" s="24"/>
      <c r="H47" s="24"/>
      <c r="I47" s="53"/>
      <c r="J47" s="53"/>
      <c r="K47" s="53"/>
      <c r="L47" s="53"/>
      <c r="M47" s="54"/>
    </row>
    <row r="48" spans="2:13" ht="76.5" x14ac:dyDescent="0.25">
      <c r="B48" s="48" t="s">
        <v>418</v>
      </c>
      <c r="C48" s="41" t="s">
        <v>366</v>
      </c>
      <c r="D48" s="49"/>
      <c r="E48" s="24"/>
      <c r="F48" s="24"/>
      <c r="G48" s="24"/>
      <c r="H48" s="24"/>
      <c r="I48" s="53"/>
      <c r="J48" s="53"/>
      <c r="K48" s="53"/>
      <c r="L48" s="53"/>
      <c r="M48" s="54"/>
    </row>
    <row r="49" spans="2:13" ht="51" x14ac:dyDescent="0.25">
      <c r="B49" s="48" t="s">
        <v>419</v>
      </c>
      <c r="C49" s="41" t="s">
        <v>367</v>
      </c>
      <c r="D49" s="49"/>
      <c r="E49" s="24"/>
      <c r="F49" s="24"/>
      <c r="G49" s="24"/>
      <c r="H49" s="24"/>
      <c r="I49" s="53"/>
      <c r="J49" s="53"/>
      <c r="K49" s="53"/>
      <c r="L49" s="53"/>
      <c r="M49" s="54"/>
    </row>
    <row r="50" spans="2:13" ht="25.5" x14ac:dyDescent="0.25">
      <c r="B50" s="48" t="s">
        <v>420</v>
      </c>
      <c r="C50" s="41" t="s">
        <v>368</v>
      </c>
      <c r="D50" s="49"/>
      <c r="E50" s="24"/>
      <c r="F50" s="24"/>
      <c r="G50" s="24"/>
      <c r="H50" s="24"/>
      <c r="I50" s="53"/>
      <c r="J50" s="53"/>
      <c r="K50" s="53"/>
      <c r="L50" s="53"/>
      <c r="M50" s="54"/>
    </row>
    <row r="51" spans="2:13" ht="63.75" x14ac:dyDescent="0.25">
      <c r="B51" s="48" t="s">
        <v>421</v>
      </c>
      <c r="C51" s="41" t="s">
        <v>369</v>
      </c>
      <c r="D51" s="49"/>
      <c r="E51" s="24"/>
      <c r="F51" s="24"/>
      <c r="G51" s="24"/>
      <c r="H51" s="24"/>
      <c r="I51" s="53"/>
      <c r="J51" s="53"/>
      <c r="K51" s="53"/>
      <c r="L51" s="53"/>
      <c r="M51" s="54"/>
    </row>
    <row r="52" spans="2:13" ht="63.75" x14ac:dyDescent="0.25">
      <c r="B52" s="48" t="s">
        <v>422</v>
      </c>
      <c r="C52" s="41" t="s">
        <v>370</v>
      </c>
      <c r="D52" s="49"/>
      <c r="E52" s="24"/>
      <c r="F52" s="24"/>
      <c r="G52" s="24"/>
      <c r="H52" s="24"/>
      <c r="I52" s="53"/>
      <c r="J52" s="53"/>
      <c r="K52" s="53"/>
      <c r="L52" s="53"/>
      <c r="M52" s="54"/>
    </row>
    <row r="53" spans="2:13" ht="63.75" customHeight="1" x14ac:dyDescent="0.25">
      <c r="B53" s="48" t="s">
        <v>423</v>
      </c>
      <c r="C53" s="41" t="s">
        <v>371</v>
      </c>
      <c r="D53" s="49"/>
      <c r="E53" s="24"/>
      <c r="F53" s="24"/>
      <c r="G53" s="24"/>
      <c r="H53" s="24"/>
      <c r="I53" s="53"/>
      <c r="J53" s="53"/>
      <c r="K53" s="53"/>
      <c r="L53" s="53"/>
      <c r="M53" s="54"/>
    </row>
    <row r="54" spans="2:13" x14ac:dyDescent="0.25">
      <c r="B54" s="55"/>
      <c r="C54" s="56"/>
      <c r="D54" s="16"/>
      <c r="E54" s="21"/>
      <c r="F54" s="21"/>
      <c r="G54" s="21"/>
      <c r="H54" s="21"/>
      <c r="I54" s="21"/>
      <c r="J54" s="21"/>
      <c r="K54" s="21"/>
      <c r="L54" s="21"/>
      <c r="M54" s="16"/>
    </row>
    <row r="55" spans="2:13" ht="15" customHeight="1" x14ac:dyDescent="0.25">
      <c r="B55" s="153" t="s">
        <v>425</v>
      </c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</row>
    <row r="56" spans="2:13" ht="15" customHeight="1" x14ac:dyDescent="0.25">
      <c r="B56" s="16"/>
      <c r="C56" s="153" t="s">
        <v>426</v>
      </c>
      <c r="D56" s="153"/>
      <c r="E56" s="153"/>
      <c r="F56" s="153"/>
      <c r="G56" s="153"/>
      <c r="H56" s="153"/>
      <c r="I56" s="153"/>
      <c r="J56" s="153"/>
      <c r="K56" s="153"/>
      <c r="L56" s="153"/>
      <c r="M56" s="153"/>
    </row>
    <row r="57" spans="2:13" ht="15" customHeight="1" x14ac:dyDescent="0.25">
      <c r="B57" s="17"/>
      <c r="C57" s="153" t="s">
        <v>18</v>
      </c>
      <c r="D57" s="153"/>
      <c r="E57" s="153"/>
      <c r="F57" s="153"/>
      <c r="G57" s="153"/>
      <c r="H57" s="153"/>
      <c r="I57" s="153"/>
      <c r="J57" s="153"/>
      <c r="K57" s="153"/>
      <c r="L57" s="153"/>
      <c r="M57" s="153"/>
    </row>
    <row r="58" spans="2:13" x14ac:dyDescent="0.25">
      <c r="B58" s="46"/>
      <c r="C58" s="46"/>
      <c r="D58" s="46"/>
      <c r="E58" s="8"/>
      <c r="F58" s="8"/>
      <c r="G58" s="8"/>
      <c r="H58" s="8"/>
      <c r="I58" s="8"/>
      <c r="J58" s="8"/>
      <c r="K58" s="8"/>
      <c r="L58" s="8"/>
      <c r="M58" s="9"/>
    </row>
    <row r="59" spans="2:13" x14ac:dyDescent="0.25">
      <c r="B59" s="46"/>
      <c r="C59" s="46"/>
      <c r="D59" s="47" t="s">
        <v>1343</v>
      </c>
      <c r="E59" s="161" t="s">
        <v>10</v>
      </c>
      <c r="F59" s="161"/>
      <c r="G59" s="161"/>
      <c r="H59" s="161"/>
      <c r="I59" s="161" t="s">
        <v>6</v>
      </c>
      <c r="J59" s="161"/>
      <c r="K59" s="161"/>
      <c r="L59" s="161"/>
      <c r="M59" s="9"/>
    </row>
    <row r="60" spans="2:13" ht="15" customHeight="1" x14ac:dyDescent="0.25">
      <c r="B60" s="8"/>
      <c r="C60" s="9"/>
      <c r="D60" s="147" t="s">
        <v>424</v>
      </c>
      <c r="E60" s="3" t="s">
        <v>11</v>
      </c>
      <c r="F60" s="3" t="s">
        <v>12</v>
      </c>
      <c r="G60" s="3" t="s">
        <v>13</v>
      </c>
      <c r="H60" s="3" t="s">
        <v>14</v>
      </c>
      <c r="I60" s="10" t="s">
        <v>11</v>
      </c>
      <c r="J60" s="10" t="s">
        <v>12</v>
      </c>
      <c r="K60" s="10" t="s">
        <v>13</v>
      </c>
      <c r="L60" s="10" t="s">
        <v>14</v>
      </c>
      <c r="M60" s="9"/>
    </row>
    <row r="61" spans="2:13" x14ac:dyDescent="0.25">
      <c r="B61" s="8"/>
      <c r="C61" s="9"/>
      <c r="D61" s="147"/>
      <c r="E61" s="5">
        <f>SUM(E9:E53)</f>
        <v>0</v>
      </c>
      <c r="F61" s="5">
        <f t="shared" ref="F61:L61" si="0">SUM(F9:F53)</f>
        <v>0</v>
      </c>
      <c r="G61" s="5">
        <f t="shared" si="0"/>
        <v>0</v>
      </c>
      <c r="H61" s="5">
        <f t="shared" si="0"/>
        <v>0</v>
      </c>
      <c r="I61" s="18">
        <f t="shared" si="0"/>
        <v>0</v>
      </c>
      <c r="J61" s="18">
        <f t="shared" si="0"/>
        <v>0</v>
      </c>
      <c r="K61" s="18">
        <f t="shared" si="0"/>
        <v>0</v>
      </c>
      <c r="L61" s="18">
        <f t="shared" si="0"/>
        <v>0</v>
      </c>
      <c r="M61" s="9"/>
    </row>
    <row r="62" spans="2:13" x14ac:dyDescent="0.25">
      <c r="D62" s="6" t="s">
        <v>535</v>
      </c>
      <c r="E62" s="5">
        <f>SUM(E9+E10+E11+E12+E13+E14+E15+E18+E20+E24+E27+E28+E30+E31+E35+E37+E38+E41+E43+E45)</f>
        <v>0</v>
      </c>
      <c r="F62" s="5">
        <f t="shared" ref="F62:L62" si="1">SUM(F9+F10+F11+F12+F13+F14+F15+F18+F20+F24+F27+F28+F30+F31+F35+F37+F38+F41+F43+F45)</f>
        <v>0</v>
      </c>
      <c r="G62" s="5">
        <f t="shared" si="1"/>
        <v>0</v>
      </c>
      <c r="H62" s="5">
        <f t="shared" si="1"/>
        <v>0</v>
      </c>
      <c r="I62" s="18">
        <f t="shared" si="1"/>
        <v>0</v>
      </c>
      <c r="J62" s="18">
        <f t="shared" si="1"/>
        <v>0</v>
      </c>
      <c r="K62" s="18">
        <f t="shared" si="1"/>
        <v>0</v>
      </c>
      <c r="L62" s="18">
        <f t="shared" si="1"/>
        <v>0</v>
      </c>
    </row>
    <row r="63" spans="2:13" x14ac:dyDescent="0.25">
      <c r="D63" s="6" t="s">
        <v>536</v>
      </c>
      <c r="E63" s="5">
        <f>SUM(E16+E17+E19+E21+E22+E23+E25+E26+E29+E32+E33+E34+E36+E39+E40+E42+E44+E46+E47+E48+E49+E50+E51+E52+E53)</f>
        <v>0</v>
      </c>
      <c r="F63" s="5">
        <f t="shared" ref="F63:L63" si="2">SUM(F16+F17+F19+F21+F22+F23+F25+F26+F29+F32+F33+F34+F36+F39+F40+F42+F44+F46+F47+F48+F49+F50+F51+F52+F53)</f>
        <v>0</v>
      </c>
      <c r="G63" s="5">
        <f t="shared" si="2"/>
        <v>0</v>
      </c>
      <c r="H63" s="5">
        <f t="shared" si="2"/>
        <v>0</v>
      </c>
      <c r="I63" s="18">
        <f t="shared" si="2"/>
        <v>0</v>
      </c>
      <c r="J63" s="18">
        <f t="shared" si="2"/>
        <v>0</v>
      </c>
      <c r="K63" s="18">
        <f t="shared" si="2"/>
        <v>0</v>
      </c>
      <c r="L63" s="18">
        <f t="shared" si="2"/>
        <v>0</v>
      </c>
    </row>
    <row r="64" spans="2:13" x14ac:dyDescent="0.25">
      <c r="D64" s="1"/>
      <c r="E64" s="2"/>
      <c r="F64" s="2"/>
      <c r="G64" s="2"/>
      <c r="H64" s="2"/>
      <c r="I64" s="2"/>
      <c r="J64" s="2"/>
      <c r="K64" s="2"/>
      <c r="L64" s="2"/>
    </row>
    <row r="65" spans="4:12" x14ac:dyDescent="0.25">
      <c r="D65" s="13" t="s">
        <v>376</v>
      </c>
      <c r="E65" s="14">
        <f>SUM(E62,H62)</f>
        <v>0</v>
      </c>
      <c r="F65" s="148">
        <f>SUM(E61,F61,H61)</f>
        <v>0</v>
      </c>
      <c r="G65" s="159" t="s">
        <v>377</v>
      </c>
      <c r="H65" s="159"/>
      <c r="I65" s="15">
        <f>SUM(I62,L62)</f>
        <v>0</v>
      </c>
      <c r="J65" s="150">
        <f>SUM(I61,J61,L61)</f>
        <v>0</v>
      </c>
      <c r="K65" s="160" t="s">
        <v>377</v>
      </c>
      <c r="L65" s="160"/>
    </row>
    <row r="66" spans="4:12" x14ac:dyDescent="0.25">
      <c r="D66" s="13" t="s">
        <v>378</v>
      </c>
      <c r="E66" s="14">
        <f>SUM(E63,F63,H63)</f>
        <v>0</v>
      </c>
      <c r="F66" s="148"/>
      <c r="G66" s="159"/>
      <c r="H66" s="159"/>
      <c r="I66" s="15">
        <f>SUM(I63,J63,L63)</f>
        <v>0</v>
      </c>
      <c r="J66" s="150"/>
      <c r="K66" s="160"/>
      <c r="L66" s="160"/>
    </row>
  </sheetData>
  <sheetProtection algorithmName="SHA-512" hashValue="JerOVC1zUemCx53uInkXHEckpvknlyqJJ7lBwUu1RG4sDe2gkCCYFJyDlJoi2RlwN4U18yxvZNGW41IVknVAeQ==" saltValue="w7qH3v8NVfmVoZ728Qupbg==" spinCount="100000" sheet="1" objects="1" scenarios="1"/>
  <mergeCells count="20">
    <mergeCell ref="B2:M2"/>
    <mergeCell ref="B4:M4"/>
    <mergeCell ref="B6:M6"/>
    <mergeCell ref="B3:M3"/>
    <mergeCell ref="B7:B8"/>
    <mergeCell ref="C7:C8"/>
    <mergeCell ref="D7:D8"/>
    <mergeCell ref="E7:H7"/>
    <mergeCell ref="I7:L7"/>
    <mergeCell ref="M7:M8"/>
    <mergeCell ref="F65:F66"/>
    <mergeCell ref="G65:H66"/>
    <mergeCell ref="J65:J66"/>
    <mergeCell ref="K65:L66"/>
    <mergeCell ref="B55:M55"/>
    <mergeCell ref="C56:M56"/>
    <mergeCell ref="C57:M57"/>
    <mergeCell ref="D60:D61"/>
    <mergeCell ref="E59:H59"/>
    <mergeCell ref="I59:L59"/>
  </mergeCells>
  <phoneticPr fontId="3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5CDF-0628-4194-B065-80A0B0E801A3}">
  <dimension ref="B1:M41"/>
  <sheetViews>
    <sheetView topLeftCell="A21" workbookViewId="0">
      <selection activeCell="G27" sqref="G27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1551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1603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1794</v>
      </c>
      <c r="C9" s="64" t="s">
        <v>1604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25.5" x14ac:dyDescent="0.25">
      <c r="B10" s="48" t="s">
        <v>1795</v>
      </c>
      <c r="C10" s="64" t="s">
        <v>1605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1796</v>
      </c>
      <c r="C11" s="64" t="s">
        <v>1606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63.75" x14ac:dyDescent="0.25">
      <c r="B12" s="48" t="s">
        <v>1797</v>
      </c>
      <c r="C12" s="74" t="s">
        <v>1607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51" x14ac:dyDescent="0.25">
      <c r="B13" s="48" t="s">
        <v>1798</v>
      </c>
      <c r="C13" s="73" t="s">
        <v>1608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51" x14ac:dyDescent="0.25">
      <c r="B14" s="48" t="s">
        <v>1799</v>
      </c>
      <c r="C14" s="73" t="s">
        <v>1609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63.75" x14ac:dyDescent="0.25">
      <c r="B15" s="48" t="s">
        <v>1800</v>
      </c>
      <c r="C15" s="73" t="s">
        <v>1610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25.5" x14ac:dyDescent="0.25">
      <c r="B16" s="48" t="s">
        <v>1801</v>
      </c>
      <c r="C16" s="73" t="s">
        <v>1611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1802</v>
      </c>
      <c r="C17" s="64" t="s">
        <v>1691</v>
      </c>
      <c r="D17" s="49"/>
      <c r="E17" s="24"/>
      <c r="F17" s="24"/>
      <c r="G17" s="24"/>
      <c r="H17" s="24"/>
      <c r="I17" s="53"/>
      <c r="J17" s="53"/>
      <c r="K17" s="53"/>
      <c r="L17" s="53"/>
      <c r="M17" s="54"/>
    </row>
    <row r="18" spans="2:13" ht="51" x14ac:dyDescent="0.25">
      <c r="B18" s="48" t="s">
        <v>1803</v>
      </c>
      <c r="C18" s="64" t="s">
        <v>1692</v>
      </c>
      <c r="D18" s="49"/>
      <c r="E18" s="24"/>
      <c r="F18" s="24"/>
      <c r="G18" s="24"/>
      <c r="H18" s="24"/>
      <c r="I18" s="53"/>
      <c r="J18" s="53"/>
      <c r="K18" s="53"/>
      <c r="L18" s="53"/>
      <c r="M18" s="54"/>
    </row>
    <row r="19" spans="2:13" ht="89.25" x14ac:dyDescent="0.25">
      <c r="B19" s="48" t="s">
        <v>1804</v>
      </c>
      <c r="C19" s="73" t="s">
        <v>1612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76.5" x14ac:dyDescent="0.25">
      <c r="B20" s="48" t="s">
        <v>1805</v>
      </c>
      <c r="C20" s="73" t="s">
        <v>1613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1806</v>
      </c>
      <c r="C21" s="73" t="s">
        <v>1693</v>
      </c>
      <c r="D21" s="49"/>
      <c r="E21" s="24"/>
      <c r="F21" s="24"/>
      <c r="G21" s="24"/>
      <c r="H21" s="24"/>
      <c r="I21" s="53"/>
      <c r="J21" s="53"/>
      <c r="K21" s="53"/>
      <c r="L21" s="53"/>
      <c r="M21" s="54"/>
    </row>
    <row r="22" spans="2:13" ht="76.5" x14ac:dyDescent="0.25">
      <c r="B22" s="48" t="s">
        <v>1807</v>
      </c>
      <c r="C22" s="73" t="s">
        <v>1614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102" x14ac:dyDescent="0.25">
      <c r="B23" s="48" t="s">
        <v>1808</v>
      </c>
      <c r="C23" s="73" t="s">
        <v>1615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26.25" x14ac:dyDescent="0.25">
      <c r="B24" s="48" t="s">
        <v>1809</v>
      </c>
      <c r="C24" s="83" t="s">
        <v>1616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1810</v>
      </c>
      <c r="C25" s="74" t="s">
        <v>1617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38.25" x14ac:dyDescent="0.25">
      <c r="B26" s="48" t="s">
        <v>1811</v>
      </c>
      <c r="C26" s="73" t="s">
        <v>1618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1812</v>
      </c>
      <c r="C27" s="73" t="s">
        <v>1619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51" x14ac:dyDescent="0.25">
      <c r="B28" s="48" t="s">
        <v>1813</v>
      </c>
      <c r="C28" s="73" t="s">
        <v>1620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14.25" customHeight="1" x14ac:dyDescent="0.25">
      <c r="B29" s="55"/>
      <c r="C29" s="56"/>
      <c r="D29" s="16"/>
      <c r="E29" s="21"/>
      <c r="F29" s="21"/>
      <c r="G29" s="21"/>
      <c r="H29" s="21"/>
      <c r="I29" s="21"/>
      <c r="J29" s="21"/>
      <c r="K29" s="21"/>
      <c r="L29" s="21"/>
      <c r="M29" s="16"/>
    </row>
    <row r="30" spans="2:13" ht="15" customHeight="1" x14ac:dyDescent="0.25">
      <c r="B30" s="153" t="s">
        <v>425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ht="15" customHeight="1" x14ac:dyDescent="0.25">
      <c r="B31" s="16"/>
      <c r="C31" s="153" t="s">
        <v>426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2:13" ht="15" customHeight="1" x14ac:dyDescent="0.25">
      <c r="B32" s="17"/>
      <c r="C32" s="153" t="s">
        <v>18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</row>
    <row r="33" spans="2:13" x14ac:dyDescent="0.25">
      <c r="B33" s="46"/>
      <c r="C33" s="46"/>
      <c r="D33" s="46"/>
      <c r="E33" s="8"/>
      <c r="F33" s="8"/>
      <c r="G33" s="8"/>
      <c r="H33" s="8"/>
      <c r="I33" s="8"/>
      <c r="J33" s="8"/>
      <c r="K33" s="8"/>
      <c r="L33" s="8"/>
      <c r="M33" s="9"/>
    </row>
    <row r="34" spans="2:13" x14ac:dyDescent="0.25">
      <c r="B34" s="46"/>
      <c r="C34" s="46"/>
      <c r="D34" s="47" t="s">
        <v>1343</v>
      </c>
      <c r="E34" s="161" t="s">
        <v>10</v>
      </c>
      <c r="F34" s="161"/>
      <c r="G34" s="161"/>
      <c r="H34" s="161"/>
      <c r="I34" s="161" t="s">
        <v>6</v>
      </c>
      <c r="J34" s="161"/>
      <c r="K34" s="161"/>
      <c r="L34" s="161"/>
      <c r="M34" s="9"/>
    </row>
    <row r="35" spans="2:13" ht="15" customHeight="1" x14ac:dyDescent="0.25">
      <c r="B35" s="8"/>
      <c r="C35" s="9"/>
      <c r="D35" s="147" t="s">
        <v>1814</v>
      </c>
      <c r="E35" s="3" t="s">
        <v>11</v>
      </c>
      <c r="F35" s="3" t="s">
        <v>12</v>
      </c>
      <c r="G35" s="3" t="s">
        <v>13</v>
      </c>
      <c r="H35" s="3" t="s">
        <v>14</v>
      </c>
      <c r="I35" s="10" t="s">
        <v>11</v>
      </c>
      <c r="J35" s="10" t="s">
        <v>12</v>
      </c>
      <c r="K35" s="10" t="s">
        <v>13</v>
      </c>
      <c r="L35" s="10" t="s">
        <v>14</v>
      </c>
      <c r="M35" s="9"/>
    </row>
    <row r="36" spans="2:13" x14ac:dyDescent="0.25">
      <c r="B36" s="8"/>
      <c r="C36" s="9"/>
      <c r="D36" s="147"/>
      <c r="E36" s="5">
        <f>SUM(E9:E28)</f>
        <v>0</v>
      </c>
      <c r="F36" s="5">
        <f t="shared" ref="F36:L36" si="0">SUM(F9:F28)</f>
        <v>0</v>
      </c>
      <c r="G36" s="5">
        <f t="shared" si="0"/>
        <v>0</v>
      </c>
      <c r="H36" s="5">
        <f t="shared" si="0"/>
        <v>0</v>
      </c>
      <c r="I36" s="18">
        <f t="shared" si="0"/>
        <v>0</v>
      </c>
      <c r="J36" s="18">
        <f t="shared" si="0"/>
        <v>0</v>
      </c>
      <c r="K36" s="18">
        <f t="shared" si="0"/>
        <v>0</v>
      </c>
      <c r="L36" s="18">
        <f t="shared" si="0"/>
        <v>0</v>
      </c>
      <c r="M36" s="9"/>
    </row>
    <row r="37" spans="2:13" x14ac:dyDescent="0.25">
      <c r="D37" s="6" t="s">
        <v>718</v>
      </c>
      <c r="E37" s="5">
        <f>SUM(E9+E10+E11+E12+E13+E14+E15+E16+E19+E20+E22+E23+E24+E25+E26+E27+E28)</f>
        <v>0</v>
      </c>
      <c r="F37" s="5">
        <f t="shared" ref="F37:L37" si="1">SUM(F9+F10+F11+F12+F13+F14+F15+F16+F19+F20+F22+F23+F24+F25+F26+F27+F28)</f>
        <v>0</v>
      </c>
      <c r="G37" s="5">
        <f t="shared" si="1"/>
        <v>0</v>
      </c>
      <c r="H37" s="5">
        <f t="shared" si="1"/>
        <v>0</v>
      </c>
      <c r="I37" s="18">
        <f t="shared" si="1"/>
        <v>0</v>
      </c>
      <c r="J37" s="18">
        <f t="shared" si="1"/>
        <v>0</v>
      </c>
      <c r="K37" s="18">
        <f t="shared" si="1"/>
        <v>0</v>
      </c>
      <c r="L37" s="18">
        <f t="shared" si="1"/>
        <v>0</v>
      </c>
    </row>
    <row r="38" spans="2:13" x14ac:dyDescent="0.25">
      <c r="D38" s="6" t="s">
        <v>765</v>
      </c>
      <c r="E38" s="5">
        <f>SUM(E17+E18+E21)</f>
        <v>0</v>
      </c>
      <c r="F38" s="5">
        <f t="shared" ref="F38:L38" si="2">SUM(F17+F18+F21)</f>
        <v>0</v>
      </c>
      <c r="G38" s="5">
        <f t="shared" si="2"/>
        <v>0</v>
      </c>
      <c r="H38" s="5">
        <f t="shared" si="2"/>
        <v>0</v>
      </c>
      <c r="I38" s="18">
        <f t="shared" si="2"/>
        <v>0</v>
      </c>
      <c r="J38" s="18">
        <f t="shared" si="2"/>
        <v>0</v>
      </c>
      <c r="K38" s="18">
        <f t="shared" si="2"/>
        <v>0</v>
      </c>
      <c r="L38" s="18">
        <f t="shared" si="2"/>
        <v>0</v>
      </c>
    </row>
    <row r="39" spans="2:13" x14ac:dyDescent="0.25">
      <c r="D39" s="1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D40" s="13" t="s">
        <v>376</v>
      </c>
      <c r="E40" s="14">
        <f>SUM(E37,H37)</f>
        <v>0</v>
      </c>
      <c r="F40" s="148">
        <f>SUM(E36,F36,H36)</f>
        <v>0</v>
      </c>
      <c r="G40" s="159" t="s">
        <v>377</v>
      </c>
      <c r="H40" s="159"/>
      <c r="I40" s="15">
        <f>SUM(I37,L37)</f>
        <v>0</v>
      </c>
      <c r="J40" s="150">
        <f>SUM(I36,J36,L36)</f>
        <v>0</v>
      </c>
      <c r="K40" s="160" t="s">
        <v>377</v>
      </c>
      <c r="L40" s="160"/>
    </row>
    <row r="41" spans="2:13" x14ac:dyDescent="0.25">
      <c r="D41" s="13" t="s">
        <v>378</v>
      </c>
      <c r="E41" s="14">
        <f>SUM(E38,F38,H38)</f>
        <v>0</v>
      </c>
      <c r="F41" s="148"/>
      <c r="G41" s="159"/>
      <c r="H41" s="159"/>
      <c r="I41" s="15">
        <f>SUM(I38,J38,L38)</f>
        <v>0</v>
      </c>
      <c r="J41" s="150"/>
      <c r="K41" s="160"/>
      <c r="L41" s="160"/>
    </row>
  </sheetData>
  <sheetProtection algorithmName="SHA-512" hashValue="bSbsT5eINTnUlsFLulceFPIl+ZVfFJw6wT4TRdwejk+hVuTjpLlRkD+8bgWvhqGNsKgGfES0L/3tLOC0QuWVAA==" saltValue="qELKdKa2cs/O9c5Xwy1iqQ==" spinCount="100000" sheet="1" objects="1" scenarios="1"/>
  <mergeCells count="20">
    <mergeCell ref="F40:F41"/>
    <mergeCell ref="G40:H41"/>
    <mergeCell ref="J40:J41"/>
    <mergeCell ref="K40:L41"/>
    <mergeCell ref="B30:M30"/>
    <mergeCell ref="C31:M31"/>
    <mergeCell ref="C32:M32"/>
    <mergeCell ref="D35:D36"/>
    <mergeCell ref="E34:H34"/>
    <mergeCell ref="I34:L34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66C-92FF-412B-BF69-C3B090494778}">
  <dimension ref="B1:M92"/>
  <sheetViews>
    <sheetView topLeftCell="A69" workbookViewId="0">
      <selection activeCell="E72" sqref="E72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1551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1621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25.5" x14ac:dyDescent="0.25">
      <c r="B9" s="48" t="s">
        <v>1818</v>
      </c>
      <c r="C9" s="64" t="s">
        <v>1622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1819</v>
      </c>
      <c r="C10" s="64" t="s">
        <v>1623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1820</v>
      </c>
      <c r="C11" s="64" t="s">
        <v>1624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1821</v>
      </c>
      <c r="C12" s="74" t="s">
        <v>1625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25.5" x14ac:dyDescent="0.25">
      <c r="B13" s="48" t="s">
        <v>1822</v>
      </c>
      <c r="C13" s="73" t="s">
        <v>1626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25.5" x14ac:dyDescent="0.25">
      <c r="B14" s="48" t="s">
        <v>1823</v>
      </c>
      <c r="C14" s="73" t="s">
        <v>1627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25.5" x14ac:dyDescent="0.25">
      <c r="B15" s="48" t="s">
        <v>1824</v>
      </c>
      <c r="C15" s="73" t="s">
        <v>1628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1825</v>
      </c>
      <c r="C16" s="73" t="s">
        <v>1629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1826</v>
      </c>
      <c r="C17" s="73" t="s">
        <v>1630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1827</v>
      </c>
      <c r="C18" s="73" t="s">
        <v>1631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1828</v>
      </c>
      <c r="C19" s="73" t="s">
        <v>1632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25.5" x14ac:dyDescent="0.25">
      <c r="B20" s="48" t="s">
        <v>1829</v>
      </c>
      <c r="C20" s="73" t="s">
        <v>1633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1830</v>
      </c>
      <c r="C21" s="73" t="s">
        <v>1634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1831</v>
      </c>
      <c r="C22" s="73" t="s">
        <v>1635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1832</v>
      </c>
      <c r="C23" s="73" t="s">
        <v>1636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25.5" x14ac:dyDescent="0.25">
      <c r="B24" s="48" t="s">
        <v>1833</v>
      </c>
      <c r="C24" s="64" t="s">
        <v>1694</v>
      </c>
      <c r="D24" s="111"/>
      <c r="E24" s="24"/>
      <c r="F24" s="24"/>
      <c r="G24" s="24"/>
      <c r="H24" s="24"/>
      <c r="I24" s="53"/>
      <c r="J24" s="53"/>
      <c r="K24" s="53"/>
      <c r="L24" s="53"/>
      <c r="M24" s="112"/>
    </row>
    <row r="25" spans="2:13" ht="25.5" x14ac:dyDescent="0.25">
      <c r="B25" s="48" t="s">
        <v>1834</v>
      </c>
      <c r="C25" s="74" t="s">
        <v>1637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51" x14ac:dyDescent="0.25">
      <c r="B26" s="48" t="s">
        <v>1835</v>
      </c>
      <c r="C26" s="73" t="s">
        <v>1638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38.25" x14ac:dyDescent="0.25">
      <c r="B27" s="48" t="s">
        <v>1836</v>
      </c>
      <c r="C27" s="73" t="s">
        <v>1639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38.25" x14ac:dyDescent="0.25">
      <c r="B28" s="48" t="s">
        <v>1837</v>
      </c>
      <c r="C28" s="73" t="s">
        <v>1640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25.5" x14ac:dyDescent="0.25">
      <c r="B29" s="48" t="s">
        <v>1838</v>
      </c>
      <c r="C29" s="73" t="s">
        <v>1641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25.5" x14ac:dyDescent="0.25">
      <c r="B30" s="48" t="s">
        <v>1839</v>
      </c>
      <c r="C30" s="73" t="s">
        <v>1695</v>
      </c>
      <c r="D30" s="111"/>
      <c r="E30" s="24"/>
      <c r="F30" s="24"/>
      <c r="G30" s="24"/>
      <c r="H30" s="24"/>
      <c r="I30" s="53"/>
      <c r="J30" s="53"/>
      <c r="K30" s="53"/>
      <c r="L30" s="53"/>
      <c r="M30" s="112"/>
    </row>
    <row r="31" spans="2:13" ht="25.5" x14ac:dyDescent="0.25">
      <c r="B31" s="48" t="s">
        <v>1840</v>
      </c>
      <c r="C31" s="73" t="s">
        <v>1642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63.75" x14ac:dyDescent="0.25">
      <c r="B32" s="48" t="s">
        <v>1841</v>
      </c>
      <c r="C32" s="64" t="s">
        <v>1643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1842</v>
      </c>
      <c r="C33" s="64" t="s">
        <v>1644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76.5" x14ac:dyDescent="0.25">
      <c r="B34" s="48" t="s">
        <v>1843</v>
      </c>
      <c r="C34" s="64" t="s">
        <v>1645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25.5" x14ac:dyDescent="0.25">
      <c r="B35" s="48" t="s">
        <v>1844</v>
      </c>
      <c r="C35" s="74" t="s">
        <v>1646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63.75" x14ac:dyDescent="0.25">
      <c r="B36" s="48" t="s">
        <v>1845</v>
      </c>
      <c r="C36" s="73" t="s">
        <v>1647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89.25" x14ac:dyDescent="0.25">
      <c r="B37" s="48" t="s">
        <v>1846</v>
      </c>
      <c r="C37" s="73" t="s">
        <v>1648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102" x14ac:dyDescent="0.25">
      <c r="B38" s="48" t="s">
        <v>1847</v>
      </c>
      <c r="C38" s="73" t="s">
        <v>1649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51" x14ac:dyDescent="0.25">
      <c r="B39" s="48" t="s">
        <v>1848</v>
      </c>
      <c r="C39" s="73" t="s">
        <v>1650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38.25" x14ac:dyDescent="0.25">
      <c r="B40" s="48" t="s">
        <v>1849</v>
      </c>
      <c r="C40" s="73" t="s">
        <v>1651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63.75" x14ac:dyDescent="0.25">
      <c r="B41" s="48" t="s">
        <v>1850</v>
      </c>
      <c r="C41" s="73" t="s">
        <v>1652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38.25" x14ac:dyDescent="0.25">
      <c r="B42" s="48" t="s">
        <v>1851</v>
      </c>
      <c r="C42" s="73" t="s">
        <v>1653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63.75" x14ac:dyDescent="0.25">
      <c r="B43" s="48" t="s">
        <v>1852</v>
      </c>
      <c r="C43" s="73" t="s">
        <v>1654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25.5" x14ac:dyDescent="0.25">
      <c r="B44" s="48" t="s">
        <v>1853</v>
      </c>
      <c r="C44" s="73" t="s">
        <v>1655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38.25" x14ac:dyDescent="0.25">
      <c r="B45" s="48" t="s">
        <v>1854</v>
      </c>
      <c r="C45" s="73" t="s">
        <v>1656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25.5" x14ac:dyDescent="0.25">
      <c r="B46" s="48" t="s">
        <v>1855</v>
      </c>
      <c r="C46" s="73" t="s">
        <v>1657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51.75" x14ac:dyDescent="0.25">
      <c r="B47" s="48" t="s">
        <v>1856</v>
      </c>
      <c r="C47" s="83" t="s">
        <v>1658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25.5" x14ac:dyDescent="0.25">
      <c r="B48" s="48" t="s">
        <v>1857</v>
      </c>
      <c r="C48" s="74" t="s">
        <v>1659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51" x14ac:dyDescent="0.25">
      <c r="B49" s="48" t="s">
        <v>1858</v>
      </c>
      <c r="C49" s="73" t="s">
        <v>1660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51" x14ac:dyDescent="0.25">
      <c r="B50" s="48" t="s">
        <v>1859</v>
      </c>
      <c r="C50" s="73" t="s">
        <v>1696</v>
      </c>
      <c r="D50" s="111"/>
      <c r="E50" s="24"/>
      <c r="F50" s="24"/>
      <c r="G50" s="24"/>
      <c r="H50" s="24"/>
      <c r="I50" s="53"/>
      <c r="J50" s="53"/>
      <c r="K50" s="53"/>
      <c r="L50" s="53"/>
      <c r="M50" s="112"/>
    </row>
    <row r="51" spans="2:13" ht="25.5" x14ac:dyDescent="0.25">
      <c r="B51" s="48" t="s">
        <v>1860</v>
      </c>
      <c r="C51" s="73" t="s">
        <v>1697</v>
      </c>
      <c r="D51" s="111"/>
      <c r="E51" s="24"/>
      <c r="F51" s="24"/>
      <c r="G51" s="24"/>
      <c r="H51" s="24"/>
      <c r="I51" s="53"/>
      <c r="J51" s="53"/>
      <c r="K51" s="53"/>
      <c r="L51" s="53"/>
      <c r="M51" s="112"/>
    </row>
    <row r="52" spans="2:13" ht="25.5" x14ac:dyDescent="0.25">
      <c r="B52" s="48" t="s">
        <v>1861</v>
      </c>
      <c r="C52" s="73" t="s">
        <v>1661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51" x14ac:dyDescent="0.25">
      <c r="B53" s="48" t="s">
        <v>1862</v>
      </c>
      <c r="C53" s="73" t="s">
        <v>1662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25.5" x14ac:dyDescent="0.25">
      <c r="B54" s="48" t="s">
        <v>1863</v>
      </c>
      <c r="C54" s="73" t="s">
        <v>1698</v>
      </c>
      <c r="D54" s="111"/>
      <c r="E54" s="24"/>
      <c r="F54" s="24"/>
      <c r="G54" s="24"/>
      <c r="H54" s="24"/>
      <c r="I54" s="53"/>
      <c r="J54" s="53"/>
      <c r="K54" s="53"/>
      <c r="L54" s="53"/>
      <c r="M54" s="112"/>
    </row>
    <row r="55" spans="2:13" ht="38.25" x14ac:dyDescent="0.25">
      <c r="B55" s="48" t="s">
        <v>1864</v>
      </c>
      <c r="C55" s="73" t="s">
        <v>1699</v>
      </c>
      <c r="D55" s="111"/>
      <c r="E55" s="24"/>
      <c r="F55" s="24"/>
      <c r="G55" s="24"/>
      <c r="H55" s="24"/>
      <c r="I55" s="53"/>
      <c r="J55" s="53"/>
      <c r="K55" s="53"/>
      <c r="L55" s="53"/>
      <c r="M55" s="112"/>
    </row>
    <row r="56" spans="2:13" ht="38.25" x14ac:dyDescent="0.25">
      <c r="B56" s="48" t="s">
        <v>1865</v>
      </c>
      <c r="C56" s="73" t="s">
        <v>1700</v>
      </c>
      <c r="D56" s="111"/>
      <c r="E56" s="24"/>
      <c r="F56" s="24"/>
      <c r="G56" s="24"/>
      <c r="H56" s="24"/>
      <c r="I56" s="53"/>
      <c r="J56" s="53"/>
      <c r="K56" s="53"/>
      <c r="L56" s="53"/>
      <c r="M56" s="112"/>
    </row>
    <row r="57" spans="2:13" ht="89.25" x14ac:dyDescent="0.25">
      <c r="B57" s="48" t="s">
        <v>1866</v>
      </c>
      <c r="C57" s="73" t="s">
        <v>1663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25.5" x14ac:dyDescent="0.25">
      <c r="B58" s="48" t="s">
        <v>1867</v>
      </c>
      <c r="C58" s="73" t="s">
        <v>1664</v>
      </c>
      <c r="D58" s="49"/>
      <c r="E58" s="24"/>
      <c r="F58" s="24"/>
      <c r="G58" s="24"/>
      <c r="H58" s="24"/>
      <c r="I58" s="43"/>
      <c r="J58" s="43"/>
      <c r="K58" s="43"/>
      <c r="L58" s="43"/>
      <c r="M58" s="50"/>
    </row>
    <row r="59" spans="2:13" ht="76.5" x14ac:dyDescent="0.25">
      <c r="B59" s="48" t="s">
        <v>1868</v>
      </c>
      <c r="C59" s="73" t="s">
        <v>1701</v>
      </c>
      <c r="D59" s="111"/>
      <c r="E59" s="24"/>
      <c r="F59" s="24"/>
      <c r="G59" s="24"/>
      <c r="H59" s="24"/>
      <c r="I59" s="53"/>
      <c r="J59" s="53"/>
      <c r="K59" s="53"/>
      <c r="L59" s="53"/>
      <c r="M59" s="112"/>
    </row>
    <row r="60" spans="2:13" ht="90" x14ac:dyDescent="0.25">
      <c r="B60" s="48" t="s">
        <v>1869</v>
      </c>
      <c r="C60" s="83" t="s">
        <v>1702</v>
      </c>
      <c r="D60" s="111"/>
      <c r="E60" s="24"/>
      <c r="F60" s="24"/>
      <c r="G60" s="24"/>
      <c r="H60" s="24"/>
      <c r="I60" s="53"/>
      <c r="J60" s="53"/>
      <c r="K60" s="53"/>
      <c r="L60" s="53"/>
      <c r="M60" s="112"/>
    </row>
    <row r="61" spans="2:13" ht="25.5" x14ac:dyDescent="0.25">
      <c r="B61" s="48" t="s">
        <v>1870</v>
      </c>
      <c r="C61" s="73" t="s">
        <v>1665</v>
      </c>
      <c r="D61" s="49"/>
      <c r="E61" s="24"/>
      <c r="F61" s="24"/>
      <c r="G61" s="24"/>
      <c r="H61" s="24"/>
      <c r="I61" s="43"/>
      <c r="J61" s="43"/>
      <c r="K61" s="43"/>
      <c r="L61" s="43"/>
      <c r="M61" s="50"/>
    </row>
    <row r="62" spans="2:13" ht="63.75" x14ac:dyDescent="0.25">
      <c r="B62" s="48" t="s">
        <v>1871</v>
      </c>
      <c r="C62" s="73" t="s">
        <v>1703</v>
      </c>
      <c r="D62" s="111"/>
      <c r="E62" s="24"/>
      <c r="F62" s="24"/>
      <c r="G62" s="24"/>
      <c r="H62" s="24"/>
      <c r="I62" s="53"/>
      <c r="J62" s="53"/>
      <c r="K62" s="53"/>
      <c r="L62" s="53"/>
      <c r="M62" s="112"/>
    </row>
    <row r="63" spans="2:13" ht="51" x14ac:dyDescent="0.25">
      <c r="B63" s="48" t="s">
        <v>1872</v>
      </c>
      <c r="C63" s="73" t="s">
        <v>1666</v>
      </c>
      <c r="D63" s="49"/>
      <c r="E63" s="24"/>
      <c r="F63" s="24"/>
      <c r="G63" s="24"/>
      <c r="H63" s="24"/>
      <c r="I63" s="43"/>
      <c r="J63" s="43"/>
      <c r="K63" s="43"/>
      <c r="L63" s="43"/>
      <c r="M63" s="50"/>
    </row>
    <row r="64" spans="2:13" ht="26.25" x14ac:dyDescent="0.25">
      <c r="B64" s="48" t="s">
        <v>1873</v>
      </c>
      <c r="C64" s="83" t="s">
        <v>1667</v>
      </c>
      <c r="D64" s="49"/>
      <c r="E64" s="24"/>
      <c r="F64" s="24"/>
      <c r="G64" s="24"/>
      <c r="H64" s="24"/>
      <c r="I64" s="43"/>
      <c r="J64" s="43"/>
      <c r="K64" s="43"/>
      <c r="L64" s="43"/>
      <c r="M64" s="50"/>
    </row>
    <row r="65" spans="2:13" ht="25.5" x14ac:dyDescent="0.25">
      <c r="B65" s="48" t="s">
        <v>1874</v>
      </c>
      <c r="C65" s="74" t="s">
        <v>1668</v>
      </c>
      <c r="D65" s="49"/>
      <c r="E65" s="24"/>
      <c r="F65" s="24"/>
      <c r="G65" s="24"/>
      <c r="H65" s="24"/>
      <c r="I65" s="43"/>
      <c r="J65" s="43"/>
      <c r="K65" s="43"/>
      <c r="L65" s="43"/>
      <c r="M65" s="50"/>
    </row>
    <row r="66" spans="2:13" ht="25.5" x14ac:dyDescent="0.25">
      <c r="B66" s="48" t="s">
        <v>1875</v>
      </c>
      <c r="C66" s="73" t="s">
        <v>1669</v>
      </c>
      <c r="D66" s="49"/>
      <c r="E66" s="24"/>
      <c r="F66" s="24"/>
      <c r="G66" s="24"/>
      <c r="H66" s="24"/>
      <c r="I66" s="43"/>
      <c r="J66" s="43"/>
      <c r="K66" s="43"/>
      <c r="L66" s="43"/>
      <c r="M66" s="50"/>
    </row>
    <row r="67" spans="2:13" ht="38.25" x14ac:dyDescent="0.25">
      <c r="B67" s="48" t="s">
        <v>1876</v>
      </c>
      <c r="C67" s="73" t="s">
        <v>1670</v>
      </c>
      <c r="D67" s="49"/>
      <c r="E67" s="24"/>
      <c r="F67" s="24"/>
      <c r="G67" s="24"/>
      <c r="H67" s="24"/>
      <c r="I67" s="43"/>
      <c r="J67" s="43"/>
      <c r="K67" s="43"/>
      <c r="L67" s="43"/>
      <c r="M67" s="50"/>
    </row>
    <row r="68" spans="2:13" ht="63.75" x14ac:dyDescent="0.25">
      <c r="B68" s="48" t="s">
        <v>1877</v>
      </c>
      <c r="C68" s="73" t="s">
        <v>1671</v>
      </c>
      <c r="D68" s="49"/>
      <c r="E68" s="24"/>
      <c r="F68" s="24"/>
      <c r="G68" s="24"/>
      <c r="H68" s="24"/>
      <c r="I68" s="43"/>
      <c r="J68" s="43"/>
      <c r="K68" s="43"/>
      <c r="L68" s="43"/>
      <c r="M68" s="50"/>
    </row>
    <row r="69" spans="2:13" ht="25.5" x14ac:dyDescent="0.25">
      <c r="B69" s="48" t="s">
        <v>1878</v>
      </c>
      <c r="C69" s="73" t="s">
        <v>1672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38.25" x14ac:dyDescent="0.25">
      <c r="B70" s="48" t="s">
        <v>1879</v>
      </c>
      <c r="C70" s="74" t="s">
        <v>1704</v>
      </c>
      <c r="D70" s="111"/>
      <c r="E70" s="24"/>
      <c r="F70" s="24"/>
      <c r="G70" s="24"/>
      <c r="H70" s="24"/>
      <c r="I70" s="53"/>
      <c r="J70" s="53"/>
      <c r="K70" s="53"/>
      <c r="L70" s="53"/>
      <c r="M70" s="112"/>
    </row>
    <row r="71" spans="2:13" ht="38.25" x14ac:dyDescent="0.25">
      <c r="B71" s="48" t="s">
        <v>1880</v>
      </c>
      <c r="C71" s="73" t="s">
        <v>1705</v>
      </c>
      <c r="D71" s="111"/>
      <c r="E71" s="24"/>
      <c r="F71" s="24"/>
      <c r="G71" s="24"/>
      <c r="H71" s="24"/>
      <c r="I71" s="53"/>
      <c r="J71" s="53"/>
      <c r="K71" s="53"/>
      <c r="L71" s="53"/>
      <c r="M71" s="112"/>
    </row>
    <row r="72" spans="2:13" ht="63.75" x14ac:dyDescent="0.25">
      <c r="B72" s="48" t="s">
        <v>1881</v>
      </c>
      <c r="C72" s="73" t="s">
        <v>1706</v>
      </c>
      <c r="D72" s="111"/>
      <c r="E72" s="24"/>
      <c r="F72" s="24"/>
      <c r="G72" s="24"/>
      <c r="H72" s="24"/>
      <c r="I72" s="53"/>
      <c r="J72" s="53"/>
      <c r="K72" s="53"/>
      <c r="L72" s="53"/>
      <c r="M72" s="112"/>
    </row>
    <row r="73" spans="2:13" ht="51" x14ac:dyDescent="0.25">
      <c r="B73" s="48" t="s">
        <v>1882</v>
      </c>
      <c r="C73" s="73" t="s">
        <v>1673</v>
      </c>
      <c r="D73" s="49"/>
      <c r="E73" s="24"/>
      <c r="F73" s="24"/>
      <c r="G73" s="24"/>
      <c r="H73" s="24"/>
      <c r="I73" s="43"/>
      <c r="J73" s="43"/>
      <c r="K73" s="43"/>
      <c r="L73" s="43"/>
      <c r="M73" s="50"/>
    </row>
    <row r="74" spans="2:13" ht="51" x14ac:dyDescent="0.25">
      <c r="B74" s="48" t="s">
        <v>1883</v>
      </c>
      <c r="C74" s="73" t="s">
        <v>1707</v>
      </c>
      <c r="D74" s="111"/>
      <c r="E74" s="24"/>
      <c r="F74" s="24"/>
      <c r="G74" s="24"/>
      <c r="H74" s="24"/>
      <c r="I74" s="53"/>
      <c r="J74" s="53"/>
      <c r="K74" s="53"/>
      <c r="L74" s="53"/>
      <c r="M74" s="112"/>
    </row>
    <row r="75" spans="2:13" ht="38.25" x14ac:dyDescent="0.25">
      <c r="B75" s="48" t="s">
        <v>1884</v>
      </c>
      <c r="C75" s="73" t="s">
        <v>1674</v>
      </c>
      <c r="D75" s="49"/>
      <c r="E75" s="24"/>
      <c r="F75" s="24"/>
      <c r="G75" s="24"/>
      <c r="H75" s="24"/>
      <c r="I75" s="43"/>
      <c r="J75" s="43"/>
      <c r="K75" s="43"/>
      <c r="L75" s="43"/>
      <c r="M75" s="50"/>
    </row>
    <row r="76" spans="2:13" ht="25.5" x14ac:dyDescent="0.25">
      <c r="B76" s="48" t="s">
        <v>1885</v>
      </c>
      <c r="C76" s="73" t="s">
        <v>1708</v>
      </c>
      <c r="D76" s="111"/>
      <c r="E76" s="24"/>
      <c r="F76" s="24"/>
      <c r="G76" s="24"/>
      <c r="H76" s="24"/>
      <c r="I76" s="53"/>
      <c r="J76" s="53"/>
      <c r="K76" s="53"/>
      <c r="L76" s="53"/>
      <c r="M76" s="112"/>
    </row>
    <row r="77" spans="2:13" ht="25.5" x14ac:dyDescent="0.25">
      <c r="B77" s="48" t="s">
        <v>1886</v>
      </c>
      <c r="C77" s="73" t="s">
        <v>1675</v>
      </c>
      <c r="D77" s="49"/>
      <c r="E77" s="24"/>
      <c r="F77" s="24"/>
      <c r="G77" s="24"/>
      <c r="H77" s="24"/>
      <c r="I77" s="43"/>
      <c r="J77" s="43"/>
      <c r="K77" s="43"/>
      <c r="L77" s="43"/>
      <c r="M77" s="50"/>
    </row>
    <row r="78" spans="2:13" ht="39" x14ac:dyDescent="0.25">
      <c r="B78" s="48" t="s">
        <v>1887</v>
      </c>
      <c r="C78" s="83" t="s">
        <v>1676</v>
      </c>
      <c r="D78" s="49"/>
      <c r="E78" s="24"/>
      <c r="F78" s="24"/>
      <c r="G78" s="24"/>
      <c r="H78" s="24"/>
      <c r="I78" s="43"/>
      <c r="J78" s="43"/>
      <c r="K78" s="43"/>
      <c r="L78" s="43"/>
      <c r="M78" s="50"/>
    </row>
    <row r="79" spans="2:13" ht="25.5" x14ac:dyDescent="0.25">
      <c r="B79" s="48" t="s">
        <v>1888</v>
      </c>
      <c r="C79" s="74" t="s">
        <v>1677</v>
      </c>
      <c r="D79" s="49"/>
      <c r="E79" s="24"/>
      <c r="F79" s="24"/>
      <c r="G79" s="24"/>
      <c r="H79" s="24"/>
      <c r="I79" s="43"/>
      <c r="J79" s="43"/>
      <c r="K79" s="43"/>
      <c r="L79" s="43"/>
      <c r="M79" s="50"/>
    </row>
    <row r="80" spans="2:13" ht="14.25" customHeight="1" x14ac:dyDescent="0.25">
      <c r="B80" s="55"/>
      <c r="C80" s="56"/>
      <c r="D80" s="16"/>
      <c r="E80" s="21"/>
      <c r="F80" s="21"/>
      <c r="G80" s="21"/>
      <c r="H80" s="21"/>
      <c r="I80" s="21"/>
      <c r="J80" s="21"/>
      <c r="K80" s="21"/>
      <c r="L80" s="21"/>
      <c r="M80" s="16"/>
    </row>
    <row r="81" spans="2:13" ht="15" customHeight="1" x14ac:dyDescent="0.25">
      <c r="B81" s="153" t="s">
        <v>425</v>
      </c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</row>
    <row r="82" spans="2:13" ht="15" customHeight="1" x14ac:dyDescent="0.25">
      <c r="B82" s="16"/>
      <c r="C82" s="153" t="s">
        <v>426</v>
      </c>
      <c r="D82" s="153"/>
      <c r="E82" s="153"/>
      <c r="F82" s="153"/>
      <c r="G82" s="153"/>
      <c r="H82" s="153"/>
      <c r="I82" s="153"/>
      <c r="J82" s="153"/>
      <c r="K82" s="153"/>
      <c r="L82" s="153"/>
      <c r="M82" s="153"/>
    </row>
    <row r="83" spans="2:13" ht="15" customHeight="1" x14ac:dyDescent="0.25">
      <c r="B83" s="17"/>
      <c r="C83" s="153" t="s">
        <v>18</v>
      </c>
      <c r="D83" s="153"/>
      <c r="E83" s="153"/>
      <c r="F83" s="153"/>
      <c r="G83" s="153"/>
      <c r="H83" s="153"/>
      <c r="I83" s="153"/>
      <c r="J83" s="153"/>
      <c r="K83" s="153"/>
      <c r="L83" s="153"/>
      <c r="M83" s="153"/>
    </row>
    <row r="84" spans="2:13" x14ac:dyDescent="0.25">
      <c r="B84" s="46"/>
      <c r="C84" s="46"/>
      <c r="D84" s="46"/>
      <c r="E84" s="8"/>
      <c r="F84" s="8"/>
      <c r="G84" s="8"/>
      <c r="H84" s="8"/>
      <c r="I84" s="8"/>
      <c r="J84" s="8"/>
      <c r="K84" s="8"/>
      <c r="L84" s="8"/>
      <c r="M84" s="9"/>
    </row>
    <row r="85" spans="2:13" x14ac:dyDescent="0.25">
      <c r="B85" s="46"/>
      <c r="C85" s="46"/>
      <c r="D85" s="47" t="s">
        <v>1343</v>
      </c>
      <c r="E85" s="161" t="s">
        <v>10</v>
      </c>
      <c r="F85" s="161"/>
      <c r="G85" s="161"/>
      <c r="H85" s="161"/>
      <c r="I85" s="161" t="s">
        <v>6</v>
      </c>
      <c r="J85" s="161"/>
      <c r="K85" s="161"/>
      <c r="L85" s="161"/>
      <c r="M85" s="9"/>
    </row>
    <row r="86" spans="2:13" ht="15" customHeight="1" x14ac:dyDescent="0.25">
      <c r="B86" s="8"/>
      <c r="C86" s="9"/>
      <c r="D86" s="147" t="s">
        <v>1815</v>
      </c>
      <c r="E86" s="3" t="s">
        <v>11</v>
      </c>
      <c r="F86" s="3" t="s">
        <v>12</v>
      </c>
      <c r="G86" s="3" t="s">
        <v>13</v>
      </c>
      <c r="H86" s="3" t="s">
        <v>14</v>
      </c>
      <c r="I86" s="10" t="s">
        <v>11</v>
      </c>
      <c r="J86" s="10" t="s">
        <v>12</v>
      </c>
      <c r="K86" s="10" t="s">
        <v>13</v>
      </c>
      <c r="L86" s="10" t="s">
        <v>14</v>
      </c>
      <c r="M86" s="9"/>
    </row>
    <row r="87" spans="2:13" x14ac:dyDescent="0.25">
      <c r="B87" s="8"/>
      <c r="C87" s="9"/>
      <c r="D87" s="147"/>
      <c r="E87" s="5">
        <f>SUM(E9:E79)</f>
        <v>0</v>
      </c>
      <c r="F87" s="5">
        <f t="shared" ref="F87:L87" si="0">SUM(F9:F79)</f>
        <v>0</v>
      </c>
      <c r="G87" s="5">
        <f t="shared" si="0"/>
        <v>0</v>
      </c>
      <c r="H87" s="5">
        <f t="shared" si="0"/>
        <v>0</v>
      </c>
      <c r="I87" s="18">
        <f t="shared" si="0"/>
        <v>0</v>
      </c>
      <c r="J87" s="18">
        <f t="shared" si="0"/>
        <v>0</v>
      </c>
      <c r="K87" s="18">
        <f t="shared" si="0"/>
        <v>0</v>
      </c>
      <c r="L87" s="18">
        <f t="shared" si="0"/>
        <v>0</v>
      </c>
      <c r="M87" s="9"/>
    </row>
    <row r="88" spans="2:13" x14ac:dyDescent="0.25">
      <c r="D88" s="6" t="s">
        <v>1816</v>
      </c>
      <c r="E88" s="5">
        <f>SUM(E9+E10+E11+E12+E13+E14+E15+E16+E17+E18+E19+E20+E21+E22+E23+E25+E26+E27+E28+E29+E31+E32+E33+E34+E35+E36+E37+E38+E39+E40+E41+E42+E43+E44+E45+E46+E47+E48+E49+E52+E53+E57+E58+E61+E63+E64+E65+E66+E67+E68+E69+E73+E75+E77+E78+E79)</f>
        <v>0</v>
      </c>
      <c r="F88" s="5">
        <f t="shared" ref="F88:L88" si="1">SUM(F9+F10+F11+F12+F13+F14+F15+F16+F17+F18+F19+F20+F21+F22+F23+F25+F26+F27+F28+F29+F31+F32+F33+F34+F35+F36+F37+F38+F39+F40+F41+F42+F43+F44+F45+F46+F47+F48+F49+F52+F53+F57+F58+F61+F63+F64+F65+F66+F67+F68+F69+F73+F75+F77+F78+F79)</f>
        <v>0</v>
      </c>
      <c r="G88" s="5">
        <f t="shared" si="1"/>
        <v>0</v>
      </c>
      <c r="H88" s="5">
        <f t="shared" si="1"/>
        <v>0</v>
      </c>
      <c r="I88" s="18">
        <f t="shared" si="1"/>
        <v>0</v>
      </c>
      <c r="J88" s="18">
        <f t="shared" si="1"/>
        <v>0</v>
      </c>
      <c r="K88" s="18">
        <f t="shared" si="1"/>
        <v>0</v>
      </c>
      <c r="L88" s="18">
        <f t="shared" si="1"/>
        <v>0</v>
      </c>
    </row>
    <row r="89" spans="2:13" x14ac:dyDescent="0.25">
      <c r="D89" s="6" t="s">
        <v>1817</v>
      </c>
      <c r="E89" s="5">
        <f>SUM(E24+E30+E50+E51+E54+E55+E56+E59+E60+E62+E70+E71+E72+E74+E76)</f>
        <v>0</v>
      </c>
      <c r="F89" s="5">
        <f t="shared" ref="F89:L89" si="2">SUM(F24+F30+F50+F51+F54+F55+F56+F59+F60+F62+F70+F71+F72+F74+F76)</f>
        <v>0</v>
      </c>
      <c r="G89" s="5">
        <f t="shared" si="2"/>
        <v>0</v>
      </c>
      <c r="H89" s="5">
        <f t="shared" si="2"/>
        <v>0</v>
      </c>
      <c r="I89" s="18">
        <f t="shared" si="2"/>
        <v>0</v>
      </c>
      <c r="J89" s="18">
        <f t="shared" si="2"/>
        <v>0</v>
      </c>
      <c r="K89" s="18">
        <f t="shared" si="2"/>
        <v>0</v>
      </c>
      <c r="L89" s="18">
        <f t="shared" si="2"/>
        <v>0</v>
      </c>
    </row>
    <row r="90" spans="2:13" x14ac:dyDescent="0.25">
      <c r="D90" s="1"/>
      <c r="E90" s="2"/>
      <c r="F90" s="2"/>
      <c r="G90" s="2"/>
      <c r="H90" s="2"/>
      <c r="I90" s="2"/>
      <c r="J90" s="2"/>
      <c r="K90" s="2"/>
      <c r="L90" s="2"/>
    </row>
    <row r="91" spans="2:13" x14ac:dyDescent="0.25">
      <c r="D91" s="13" t="s">
        <v>376</v>
      </c>
      <c r="E91" s="14">
        <f>SUM(E88,H88)</f>
        <v>0</v>
      </c>
      <c r="F91" s="148">
        <f>SUM(E87,F87,H87)</f>
        <v>0</v>
      </c>
      <c r="G91" s="159" t="s">
        <v>377</v>
      </c>
      <c r="H91" s="159"/>
      <c r="I91" s="15">
        <f>SUM(I88,L88)</f>
        <v>0</v>
      </c>
      <c r="J91" s="150">
        <f>SUM(I87,J87,L87)</f>
        <v>0</v>
      </c>
      <c r="K91" s="160" t="s">
        <v>377</v>
      </c>
      <c r="L91" s="160"/>
    </row>
    <row r="92" spans="2:13" x14ac:dyDescent="0.25">
      <c r="D92" s="13" t="s">
        <v>378</v>
      </c>
      <c r="E92" s="14">
        <f>SUM(E89,F89,H89)</f>
        <v>0</v>
      </c>
      <c r="F92" s="148"/>
      <c r="G92" s="159"/>
      <c r="H92" s="159"/>
      <c r="I92" s="15">
        <f>SUM(I89,J89,L89)</f>
        <v>0</v>
      </c>
      <c r="J92" s="150"/>
      <c r="K92" s="160"/>
      <c r="L92" s="160"/>
    </row>
  </sheetData>
  <sheetProtection algorithmName="SHA-512" hashValue="cgyE/IFrmXs/HuSvnrUMBXla30GjAE9LtAXEXEhftbxIWPTxHnOcrruzLv4HlfUHJaf0DJxgP+cn0aIxNpeIZQ==" saltValue="nSDLrdeZkqtzeja53pYVaQ==" spinCount="100000" sheet="1" objects="1" scenarios="1"/>
  <mergeCells count="20">
    <mergeCell ref="F91:F92"/>
    <mergeCell ref="G91:H92"/>
    <mergeCell ref="J91:J92"/>
    <mergeCell ref="K91:L92"/>
    <mergeCell ref="B81:M81"/>
    <mergeCell ref="C82:M82"/>
    <mergeCell ref="C83:M83"/>
    <mergeCell ref="D86:D87"/>
    <mergeCell ref="E85:H85"/>
    <mergeCell ref="I85:L85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D043-8198-4992-B2FF-A41FD4470485}">
  <dimension ref="B2:M13"/>
  <sheetViews>
    <sheetView workbookViewId="0">
      <selection activeCell="M19" sqref="M19"/>
    </sheetView>
  </sheetViews>
  <sheetFormatPr defaultRowHeight="15" x14ac:dyDescent="0.25"/>
  <cols>
    <col min="1" max="1" width="9.140625" style="8"/>
    <col min="2" max="2" width="22.140625" style="8" customWidth="1"/>
    <col min="3" max="16384" width="9.140625" style="8"/>
  </cols>
  <sheetData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36"/>
      <c r="L2" s="36"/>
      <c r="M2" s="36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37"/>
      <c r="L3" s="37"/>
      <c r="M3" s="37"/>
    </row>
    <row r="4" spans="2:13" ht="15.75" x14ac:dyDescent="0.25">
      <c r="B4" s="119" t="s">
        <v>1892</v>
      </c>
      <c r="C4" s="119"/>
      <c r="D4" s="119"/>
      <c r="E4" s="119"/>
      <c r="F4" s="119"/>
      <c r="G4" s="119"/>
      <c r="H4" s="119"/>
      <c r="I4" s="119"/>
      <c r="J4" s="119"/>
      <c r="K4" s="38"/>
      <c r="L4" s="38"/>
      <c r="M4" s="38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</row>
    <row r="6" spans="2:13" x14ac:dyDescent="0.25">
      <c r="B6" s="39" t="s">
        <v>1343</v>
      </c>
      <c r="C6" s="152" t="s">
        <v>10</v>
      </c>
      <c r="D6" s="152"/>
      <c r="E6" s="152"/>
      <c r="F6" s="152"/>
      <c r="G6" s="152" t="s">
        <v>6</v>
      </c>
      <c r="H6" s="152"/>
      <c r="I6" s="152"/>
      <c r="J6" s="152"/>
    </row>
    <row r="7" spans="2:13" ht="30.75" customHeight="1" x14ac:dyDescent="0.25">
      <c r="B7" s="147" t="s">
        <v>2172</v>
      </c>
      <c r="C7" s="3" t="s">
        <v>11</v>
      </c>
      <c r="D7" s="3" t="s">
        <v>12</v>
      </c>
      <c r="E7" s="3" t="s">
        <v>13</v>
      </c>
      <c r="F7" s="3" t="s">
        <v>14</v>
      </c>
      <c r="G7" s="10" t="s">
        <v>11</v>
      </c>
      <c r="H7" s="10" t="s">
        <v>12</v>
      </c>
      <c r="I7" s="10" t="s">
        <v>13</v>
      </c>
      <c r="J7" s="10" t="s">
        <v>14</v>
      </c>
    </row>
    <row r="8" spans="2:13" ht="30.75" customHeight="1" x14ac:dyDescent="0.25">
      <c r="B8" s="147"/>
      <c r="C8" s="5">
        <f>SUM('5.1'!E25+'5.2'!E58+'5.3'!E42+'5.4'!E32+'5.5'!E57)</f>
        <v>0</v>
      </c>
      <c r="D8" s="5">
        <f>SUM('4.1'!F41+'4.2'!F53+'4.3'!F36+'4.4'!F87)</f>
        <v>0</v>
      </c>
      <c r="E8" s="5">
        <f>SUM('4.1'!G41+'4.2'!G53+'4.3'!G36+'4.4'!G87)</f>
        <v>0</v>
      </c>
      <c r="F8" s="5">
        <f>SUM('4.1'!H41+'4.2'!H53+'4.3'!H36+'4.4'!H87)</f>
        <v>0</v>
      </c>
      <c r="G8" s="18">
        <f>SUM('4.1'!I41+'4.2'!I53+'4.3'!I36+'4.4'!I87)</f>
        <v>0</v>
      </c>
      <c r="H8" s="18">
        <f>SUM('4.1'!J41+'4.2'!J53+'4.3'!J36+'4.4'!J87)</f>
        <v>0</v>
      </c>
      <c r="I8" s="18">
        <f>SUM('4.1'!K41+'4.2'!K53+'4.3'!K36+'4.4'!K87)</f>
        <v>0</v>
      </c>
      <c r="J8" s="18">
        <f>SUM('4.1'!L41+'4.2'!L53+'4.3'!L36+'4.4'!L87)</f>
        <v>0</v>
      </c>
    </row>
    <row r="9" spans="2:13" ht="39.75" customHeight="1" x14ac:dyDescent="0.25">
      <c r="B9" s="6" t="s">
        <v>2170</v>
      </c>
      <c r="C9" s="5">
        <f>SUM('5.1'!E26+'5.2'!E59+'5.3'!E43+'5.4'!E33+'5.5'!E58)</f>
        <v>0</v>
      </c>
      <c r="D9" s="5">
        <f>SUM('4.1'!F42+'4.2'!F54+'4.3'!F37+'4.4'!F88)</f>
        <v>0</v>
      </c>
      <c r="E9" s="5">
        <f>SUM('4.1'!G42+'4.2'!G54+'4.3'!G37+'4.4'!G88)</f>
        <v>0</v>
      </c>
      <c r="F9" s="5">
        <f>SUM('4.1'!H42+'4.2'!H54+'4.3'!H37+'4.4'!H88)</f>
        <v>0</v>
      </c>
      <c r="G9" s="18">
        <f>SUM('4.1'!I42+'4.2'!I54+'4.3'!I37+'4.4'!I88)</f>
        <v>0</v>
      </c>
      <c r="H9" s="18">
        <f>SUM('4.1'!J42+'4.2'!J54+'4.3'!J37+'4.4'!J88)</f>
        <v>0</v>
      </c>
      <c r="I9" s="18">
        <f>SUM('4.1'!K42+'4.2'!K54+'4.3'!K37+'4.4'!K88)</f>
        <v>0</v>
      </c>
      <c r="J9" s="18">
        <f>SUM('4.1'!L42+'4.2'!L54+'4.3'!L37+'4.4'!L88)</f>
        <v>0</v>
      </c>
    </row>
    <row r="10" spans="2:13" ht="30.75" customHeight="1" x14ac:dyDescent="0.25">
      <c r="B10" s="6" t="s">
        <v>2171</v>
      </c>
      <c r="C10" s="5">
        <f>SUM('5.1'!E27+'5.2'!E60+'5.3'!E44+'5.4'!E34+'5.5'!E59)</f>
        <v>0</v>
      </c>
      <c r="D10" s="5">
        <f>SUM('4.1'!F43+'4.2'!F55+'4.3'!F38+'4.4'!F89)</f>
        <v>0</v>
      </c>
      <c r="E10" s="5">
        <f>SUM('4.1'!G43+'4.2'!G55+'4.3'!G38+'4.4'!G89)</f>
        <v>0</v>
      </c>
      <c r="F10" s="5">
        <f>SUM('4.1'!H43+'4.2'!H55+'4.3'!H38+'4.4'!H89)</f>
        <v>0</v>
      </c>
      <c r="G10" s="18">
        <f>SUM('4.1'!I43+'4.2'!I55+'4.3'!I38+'4.4'!I89)</f>
        <v>0</v>
      </c>
      <c r="H10" s="18">
        <f>SUM('4.1'!J43+'4.2'!J55+'4.3'!J38+'4.4'!J89)</f>
        <v>0</v>
      </c>
      <c r="I10" s="18">
        <f>SUM('4.1'!K43+'4.2'!K55+'4.3'!K38+'4.4'!K89)</f>
        <v>0</v>
      </c>
      <c r="J10" s="18">
        <f>SUM('4.1'!L43+'4.2'!L55+'4.3'!L38+'4.4'!L89)</f>
        <v>0</v>
      </c>
    </row>
    <row r="11" spans="2:13" x14ac:dyDescent="0.25">
      <c r="B11" s="1"/>
      <c r="C11" s="2"/>
      <c r="D11" s="2"/>
      <c r="E11" s="2"/>
      <c r="F11" s="2"/>
      <c r="G11" s="2"/>
      <c r="H11" s="2"/>
      <c r="I11" s="2"/>
      <c r="J11" s="2"/>
    </row>
    <row r="12" spans="2:13" x14ac:dyDescent="0.25">
      <c r="B12" s="13" t="s">
        <v>376</v>
      </c>
      <c r="C12" s="14">
        <f>SUM(C9,F9)</f>
        <v>0</v>
      </c>
      <c r="D12" s="148">
        <f>SUM(C8,D8,F8)</f>
        <v>0</v>
      </c>
      <c r="E12" s="149" t="s">
        <v>377</v>
      </c>
      <c r="F12" s="149"/>
      <c r="G12" s="15">
        <f>SUM(G9,J9)</f>
        <v>0</v>
      </c>
      <c r="H12" s="150">
        <f>SUM(G8,H8,J8)</f>
        <v>0</v>
      </c>
      <c r="I12" s="151" t="s">
        <v>377</v>
      </c>
      <c r="J12" s="151"/>
    </row>
    <row r="13" spans="2:13" x14ac:dyDescent="0.25">
      <c r="B13" s="13" t="s">
        <v>378</v>
      </c>
      <c r="C13" s="14">
        <f>SUM(C10,D10,F10)</f>
        <v>0</v>
      </c>
      <c r="D13" s="148"/>
      <c r="E13" s="149"/>
      <c r="F13" s="149"/>
      <c r="G13" s="15">
        <f>SUM(G10,H10,J10)</f>
        <v>0</v>
      </c>
      <c r="H13" s="150"/>
      <c r="I13" s="151"/>
      <c r="J13" s="151"/>
    </row>
  </sheetData>
  <sheetProtection algorithmName="SHA-512" hashValue="nzhrDeKv3eaKbW8VG3WBz3fUBfAHV7SY+mQ5vhZbH3fDYvXQ31Ag0Jo0/PINyDlBzf2ZkM4lUkSJMckePD8hnA==" saltValue="Ay31YZLD/yU3dGu6vWaMWg==" spinCount="100000" sheet="1" objects="1" scenarios="1"/>
  <mergeCells count="10">
    <mergeCell ref="D12:D13"/>
    <mergeCell ref="E12:F13"/>
    <mergeCell ref="H12:H13"/>
    <mergeCell ref="I12:J13"/>
    <mergeCell ref="B2:J2"/>
    <mergeCell ref="B3:J3"/>
    <mergeCell ref="B4:J4"/>
    <mergeCell ref="C6:F6"/>
    <mergeCell ref="G6:J6"/>
    <mergeCell ref="B7:B8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00C90-273E-4C6D-AAEA-B54A5C9D83B9}">
  <dimension ref="B1:M30"/>
  <sheetViews>
    <sheetView workbookViewId="0">
      <selection activeCell="B19" sqref="B19:M19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1892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1893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2029</v>
      </c>
      <c r="C9" s="64" t="s">
        <v>1894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2030</v>
      </c>
      <c r="C10" s="64" t="s">
        <v>1992</v>
      </c>
      <c r="D10" s="49"/>
      <c r="E10" s="24"/>
      <c r="F10" s="24"/>
      <c r="G10" s="24"/>
      <c r="H10" s="24"/>
      <c r="I10" s="53"/>
      <c r="J10" s="53"/>
      <c r="K10" s="53"/>
      <c r="L10" s="53"/>
      <c r="M10" s="54"/>
    </row>
    <row r="11" spans="2:13" ht="38.25" x14ac:dyDescent="0.25">
      <c r="B11" s="48" t="s">
        <v>2031</v>
      </c>
      <c r="C11" s="64" t="s">
        <v>1895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2032</v>
      </c>
      <c r="C12" s="64" t="s">
        <v>1993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38.25" x14ac:dyDescent="0.25">
      <c r="B13" s="48" t="s">
        <v>2033</v>
      </c>
      <c r="C13" s="73" t="s">
        <v>1896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2034</v>
      </c>
      <c r="C14" s="73" t="s">
        <v>1897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2035</v>
      </c>
      <c r="C15" s="73" t="s">
        <v>1994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51" x14ac:dyDescent="0.25">
      <c r="B16" s="48" t="s">
        <v>2036</v>
      </c>
      <c r="C16" s="73" t="s">
        <v>1995</v>
      </c>
      <c r="D16" s="49"/>
      <c r="E16" s="24"/>
      <c r="F16" s="24"/>
      <c r="G16" s="24"/>
      <c r="H16" s="24"/>
      <c r="I16" s="53"/>
      <c r="J16" s="53"/>
      <c r="K16" s="53"/>
      <c r="L16" s="53"/>
      <c r="M16" s="54"/>
    </row>
    <row r="17" spans="2:13" ht="25.5" x14ac:dyDescent="0.25">
      <c r="B17" s="48" t="s">
        <v>2037</v>
      </c>
      <c r="C17" s="73" t="s">
        <v>1898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14.25" customHeight="1" x14ac:dyDescent="0.25">
      <c r="B18" s="55"/>
      <c r="C18" s="56"/>
      <c r="D18" s="16"/>
      <c r="E18" s="21"/>
      <c r="F18" s="21"/>
      <c r="G18" s="21"/>
      <c r="H18" s="21"/>
      <c r="I18" s="21"/>
      <c r="J18" s="21"/>
      <c r="K18" s="21"/>
      <c r="L18" s="21"/>
      <c r="M18" s="16"/>
    </row>
    <row r="19" spans="2:13" ht="15" customHeight="1" x14ac:dyDescent="0.25">
      <c r="B19" s="153" t="s">
        <v>425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</row>
    <row r="20" spans="2:13" ht="15" customHeight="1" x14ac:dyDescent="0.25">
      <c r="B20" s="16"/>
      <c r="C20" s="153" t="s">
        <v>426</v>
      </c>
      <c r="D20" s="153"/>
      <c r="E20" s="153"/>
      <c r="F20" s="153"/>
      <c r="G20" s="153"/>
      <c r="H20" s="153"/>
      <c r="I20" s="153"/>
      <c r="J20" s="153"/>
      <c r="K20" s="153"/>
      <c r="L20" s="153"/>
      <c r="M20" s="153"/>
    </row>
    <row r="21" spans="2:13" ht="15" customHeight="1" x14ac:dyDescent="0.25">
      <c r="B21" s="17"/>
      <c r="C21" s="153" t="s">
        <v>18</v>
      </c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2:13" x14ac:dyDescent="0.25">
      <c r="B22" s="46"/>
      <c r="C22" s="46"/>
      <c r="D22" s="46"/>
      <c r="E22" s="8"/>
      <c r="F22" s="8"/>
      <c r="G22" s="8"/>
      <c r="H22" s="8"/>
      <c r="I22" s="8"/>
      <c r="J22" s="8"/>
      <c r="K22" s="8"/>
      <c r="L22" s="8"/>
      <c r="M22" s="9"/>
    </row>
    <row r="23" spans="2:13" x14ac:dyDescent="0.25">
      <c r="B23" s="46"/>
      <c r="C23" s="46"/>
      <c r="D23" s="47" t="s">
        <v>1343</v>
      </c>
      <c r="E23" s="161" t="s">
        <v>10</v>
      </c>
      <c r="F23" s="161"/>
      <c r="G23" s="161"/>
      <c r="H23" s="161"/>
      <c r="I23" s="161" t="s">
        <v>6</v>
      </c>
      <c r="J23" s="161"/>
      <c r="K23" s="161"/>
      <c r="L23" s="161"/>
      <c r="M23" s="9"/>
    </row>
    <row r="24" spans="2:13" ht="15" customHeight="1" x14ac:dyDescent="0.25">
      <c r="B24" s="8"/>
      <c r="C24" s="9"/>
      <c r="D24" s="147" t="s">
        <v>2038</v>
      </c>
      <c r="E24" s="3" t="s">
        <v>11</v>
      </c>
      <c r="F24" s="3" t="s">
        <v>12</v>
      </c>
      <c r="G24" s="3" t="s">
        <v>13</v>
      </c>
      <c r="H24" s="3" t="s">
        <v>14</v>
      </c>
      <c r="I24" s="10" t="s">
        <v>11</v>
      </c>
      <c r="J24" s="10" t="s">
        <v>12</v>
      </c>
      <c r="K24" s="10" t="s">
        <v>13</v>
      </c>
      <c r="L24" s="10" t="s">
        <v>14</v>
      </c>
      <c r="M24" s="9"/>
    </row>
    <row r="25" spans="2:13" x14ac:dyDescent="0.25">
      <c r="B25" s="8"/>
      <c r="C25" s="9"/>
      <c r="D25" s="147"/>
      <c r="E25" s="5">
        <f>SUM(E9:E17)</f>
        <v>0</v>
      </c>
      <c r="F25" s="5">
        <f t="shared" ref="F25:L25" si="0">SUM(F9:F17)</f>
        <v>0</v>
      </c>
      <c r="G25" s="5">
        <f t="shared" si="0"/>
        <v>0</v>
      </c>
      <c r="H25" s="5">
        <f t="shared" si="0"/>
        <v>0</v>
      </c>
      <c r="I25" s="18">
        <f t="shared" si="0"/>
        <v>0</v>
      </c>
      <c r="J25" s="18">
        <f t="shared" si="0"/>
        <v>0</v>
      </c>
      <c r="K25" s="18">
        <f t="shared" si="0"/>
        <v>0</v>
      </c>
      <c r="L25" s="18">
        <f t="shared" si="0"/>
        <v>0</v>
      </c>
      <c r="M25" s="9"/>
    </row>
    <row r="26" spans="2:13" x14ac:dyDescent="0.25">
      <c r="D26" s="6" t="s">
        <v>374</v>
      </c>
      <c r="E26" s="5">
        <f>SUM(E9+E11+E13+E14+E17)</f>
        <v>0</v>
      </c>
      <c r="F26" s="5">
        <f t="shared" ref="F26:L26" si="1">SUM(F9+F11+F13+F14+F17)</f>
        <v>0</v>
      </c>
      <c r="G26" s="5">
        <f t="shared" si="1"/>
        <v>0</v>
      </c>
      <c r="H26" s="5">
        <f t="shared" si="1"/>
        <v>0</v>
      </c>
      <c r="I26" s="18">
        <f t="shared" si="1"/>
        <v>0</v>
      </c>
      <c r="J26" s="18">
        <f t="shared" si="1"/>
        <v>0</v>
      </c>
      <c r="K26" s="18">
        <f t="shared" si="1"/>
        <v>0</v>
      </c>
      <c r="L26" s="18">
        <f t="shared" si="1"/>
        <v>0</v>
      </c>
    </row>
    <row r="27" spans="2:13" x14ac:dyDescent="0.25">
      <c r="D27" s="6" t="s">
        <v>685</v>
      </c>
      <c r="E27" s="5">
        <f>SUM(E10+E12+E15+E16)</f>
        <v>0</v>
      </c>
      <c r="F27" s="5">
        <f t="shared" ref="F27:L27" si="2">SUM(F10+F12+F15+F16)</f>
        <v>0</v>
      </c>
      <c r="G27" s="5">
        <f t="shared" si="2"/>
        <v>0</v>
      </c>
      <c r="H27" s="5">
        <f t="shared" si="2"/>
        <v>0</v>
      </c>
      <c r="I27" s="18">
        <f t="shared" si="2"/>
        <v>0</v>
      </c>
      <c r="J27" s="18">
        <f t="shared" si="2"/>
        <v>0</v>
      </c>
      <c r="K27" s="18">
        <f t="shared" si="2"/>
        <v>0</v>
      </c>
      <c r="L27" s="18">
        <f t="shared" si="2"/>
        <v>0</v>
      </c>
    </row>
    <row r="28" spans="2:13" x14ac:dyDescent="0.25">
      <c r="D28" s="1"/>
      <c r="E28" s="2"/>
      <c r="F28" s="2"/>
      <c r="G28" s="2"/>
      <c r="H28" s="2"/>
      <c r="I28" s="2"/>
      <c r="J28" s="2"/>
      <c r="K28" s="2"/>
      <c r="L28" s="2"/>
    </row>
    <row r="29" spans="2:13" x14ac:dyDescent="0.25">
      <c r="D29" s="13" t="s">
        <v>376</v>
      </c>
      <c r="E29" s="14">
        <f>SUM(E26,H26)</f>
        <v>0</v>
      </c>
      <c r="F29" s="148">
        <f>SUM(E25,F25,H25)</f>
        <v>0</v>
      </c>
      <c r="G29" s="159" t="s">
        <v>377</v>
      </c>
      <c r="H29" s="159"/>
      <c r="I29" s="15">
        <f>SUM(I26,L26)</f>
        <v>0</v>
      </c>
      <c r="J29" s="150">
        <f>SUM(I25,J25,L25)</f>
        <v>0</v>
      </c>
      <c r="K29" s="160" t="s">
        <v>377</v>
      </c>
      <c r="L29" s="160"/>
    </row>
    <row r="30" spans="2:13" x14ac:dyDescent="0.25">
      <c r="D30" s="13" t="s">
        <v>378</v>
      </c>
      <c r="E30" s="14">
        <f>SUM(E27,F27,H27)</f>
        <v>0</v>
      </c>
      <c r="F30" s="148"/>
      <c r="G30" s="159"/>
      <c r="H30" s="159"/>
      <c r="I30" s="15">
        <f>SUM(I27,J27,L27)</f>
        <v>0</v>
      </c>
      <c r="J30" s="150"/>
      <c r="K30" s="160"/>
      <c r="L30" s="160"/>
    </row>
  </sheetData>
  <sheetProtection algorithmName="SHA-512" hashValue="4KgFdMluQyLr+ft+jJOL18dmVUYoO+UZE8DQbvuplf1dM3OENO+28z894SFea0LeroWDQzckv076hUJgkST09w==" saltValue="+GDApkDNErg9nzEQknpp+g==" spinCount="100000" sheet="1" objects="1" scenarios="1"/>
  <mergeCells count="20">
    <mergeCell ref="F29:F30"/>
    <mergeCell ref="G29:H30"/>
    <mergeCell ref="J29:J30"/>
    <mergeCell ref="K29:L30"/>
    <mergeCell ref="B19:M19"/>
    <mergeCell ref="C20:M20"/>
    <mergeCell ref="C21:M21"/>
    <mergeCell ref="D24:D25"/>
    <mergeCell ref="E23:H23"/>
    <mergeCell ref="I23:L23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1E727-3150-4D76-A883-31119F4B04DF}">
  <dimension ref="B1:M63"/>
  <sheetViews>
    <sheetView topLeftCell="A43" workbookViewId="0">
      <selection activeCell="G44" sqref="G44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1892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1899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25.5" x14ac:dyDescent="0.25">
      <c r="B9" s="48" t="s">
        <v>2040</v>
      </c>
      <c r="C9" s="64" t="s">
        <v>1900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1" x14ac:dyDescent="0.25">
      <c r="B10" s="48" t="s">
        <v>2041</v>
      </c>
      <c r="C10" s="64" t="s">
        <v>1996</v>
      </c>
      <c r="D10" s="49"/>
      <c r="E10" s="24"/>
      <c r="F10" s="24"/>
      <c r="G10" s="24"/>
      <c r="H10" s="24"/>
      <c r="I10" s="53"/>
      <c r="J10" s="53"/>
      <c r="K10" s="53"/>
      <c r="L10" s="53"/>
      <c r="M10" s="54"/>
    </row>
    <row r="11" spans="2:13" ht="38.25" x14ac:dyDescent="0.25">
      <c r="B11" s="48" t="s">
        <v>2042</v>
      </c>
      <c r="C11" s="64" t="s">
        <v>1901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2043</v>
      </c>
      <c r="C12" s="74" t="s">
        <v>1902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76.5" x14ac:dyDescent="0.25">
      <c r="B13" s="48" t="s">
        <v>2044</v>
      </c>
      <c r="C13" s="73" t="s">
        <v>1903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63.75" x14ac:dyDescent="0.25">
      <c r="B14" s="48" t="s">
        <v>2045</v>
      </c>
      <c r="C14" s="73" t="s">
        <v>1997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38.25" x14ac:dyDescent="0.25">
      <c r="B15" s="48" t="s">
        <v>2046</v>
      </c>
      <c r="C15" s="73" t="s">
        <v>1998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38.25" x14ac:dyDescent="0.25">
      <c r="B16" s="48" t="s">
        <v>2047</v>
      </c>
      <c r="C16" s="73" t="s">
        <v>1904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2048</v>
      </c>
      <c r="C17" s="73" t="s">
        <v>1905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2049</v>
      </c>
      <c r="C18" s="73" t="s">
        <v>1999</v>
      </c>
      <c r="D18" s="49"/>
      <c r="E18" s="24"/>
      <c r="F18" s="24"/>
      <c r="G18" s="24"/>
      <c r="H18" s="24"/>
      <c r="I18" s="53"/>
      <c r="J18" s="53"/>
      <c r="K18" s="53"/>
      <c r="L18" s="53"/>
      <c r="M18" s="54"/>
    </row>
    <row r="19" spans="2:13" ht="51" x14ac:dyDescent="0.25">
      <c r="B19" s="48" t="s">
        <v>2050</v>
      </c>
      <c r="C19" s="73" t="s">
        <v>1906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51" x14ac:dyDescent="0.25">
      <c r="B20" s="48" t="s">
        <v>2051</v>
      </c>
      <c r="C20" s="73" t="s">
        <v>1907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2052</v>
      </c>
      <c r="C21" s="73" t="s">
        <v>1908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2053</v>
      </c>
      <c r="C22" s="73" t="s">
        <v>2000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102" x14ac:dyDescent="0.25">
      <c r="B23" s="48" t="s">
        <v>2054</v>
      </c>
      <c r="C23" s="73" t="s">
        <v>2001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38.25" x14ac:dyDescent="0.25">
      <c r="B24" s="48" t="s">
        <v>2055</v>
      </c>
      <c r="C24" s="64" t="s">
        <v>2002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38.25" x14ac:dyDescent="0.25">
      <c r="B25" s="48" t="s">
        <v>2056</v>
      </c>
      <c r="C25" s="73" t="s">
        <v>1909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38.25" x14ac:dyDescent="0.25">
      <c r="B26" s="48" t="s">
        <v>2057</v>
      </c>
      <c r="C26" s="73" t="s">
        <v>1910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76.5" x14ac:dyDescent="0.25">
      <c r="B27" s="48" t="s">
        <v>2058</v>
      </c>
      <c r="C27" s="73" t="s">
        <v>1911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38.25" x14ac:dyDescent="0.25">
      <c r="B28" s="48" t="s">
        <v>2059</v>
      </c>
      <c r="C28" s="73" t="s">
        <v>1912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2060</v>
      </c>
      <c r="C29" s="73" t="s">
        <v>1913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2061</v>
      </c>
      <c r="C30" s="64" t="s">
        <v>1914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25.5" x14ac:dyDescent="0.25">
      <c r="B31" s="48" t="s">
        <v>2062</v>
      </c>
      <c r="C31" s="64" t="s">
        <v>1915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" x14ac:dyDescent="0.25">
      <c r="B32" s="48" t="s">
        <v>2063</v>
      </c>
      <c r="C32" s="73" t="s">
        <v>2003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26.25" x14ac:dyDescent="0.25">
      <c r="B33" s="48" t="s">
        <v>2064</v>
      </c>
      <c r="C33" s="83" t="s">
        <v>2004</v>
      </c>
      <c r="D33" s="49"/>
      <c r="E33" s="24"/>
      <c r="F33" s="24"/>
      <c r="G33" s="24"/>
      <c r="H33" s="24"/>
      <c r="I33" s="53"/>
      <c r="J33" s="53"/>
      <c r="K33" s="53"/>
      <c r="L33" s="53"/>
      <c r="M33" s="54"/>
    </row>
    <row r="34" spans="2:13" ht="25.5" x14ac:dyDescent="0.25">
      <c r="B34" s="48" t="s">
        <v>2065</v>
      </c>
      <c r="C34" s="74" t="s">
        <v>2005</v>
      </c>
      <c r="D34" s="49"/>
      <c r="E34" s="24"/>
      <c r="F34" s="24"/>
      <c r="G34" s="24"/>
      <c r="H34" s="24"/>
      <c r="I34" s="53"/>
      <c r="J34" s="53"/>
      <c r="K34" s="53"/>
      <c r="L34" s="53"/>
      <c r="M34" s="54"/>
    </row>
    <row r="35" spans="2:13" ht="51" x14ac:dyDescent="0.25">
      <c r="B35" s="48" t="s">
        <v>2066</v>
      </c>
      <c r="C35" s="73" t="s">
        <v>2006</v>
      </c>
      <c r="D35" s="49"/>
      <c r="E35" s="24"/>
      <c r="F35" s="24"/>
      <c r="G35" s="24"/>
      <c r="H35" s="24"/>
      <c r="I35" s="53"/>
      <c r="J35" s="53"/>
      <c r="K35" s="53"/>
      <c r="L35" s="53"/>
      <c r="M35" s="54"/>
    </row>
    <row r="36" spans="2:13" ht="38.25" x14ac:dyDescent="0.25">
      <c r="B36" s="48" t="s">
        <v>2067</v>
      </c>
      <c r="C36" s="73" t="s">
        <v>1916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38.25" x14ac:dyDescent="0.25">
      <c r="B37" s="48" t="s">
        <v>2068</v>
      </c>
      <c r="C37" s="73" t="s">
        <v>1917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25.5" x14ac:dyDescent="0.25">
      <c r="B38" s="48" t="s">
        <v>2069</v>
      </c>
      <c r="C38" s="73" t="s">
        <v>1918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25.5" x14ac:dyDescent="0.25">
      <c r="B39" s="48" t="s">
        <v>2070</v>
      </c>
      <c r="C39" s="73" t="s">
        <v>1919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25.5" x14ac:dyDescent="0.25">
      <c r="B40" s="48" t="s">
        <v>2071</v>
      </c>
      <c r="C40" s="73" t="s">
        <v>1920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63.75" x14ac:dyDescent="0.25">
      <c r="B41" s="48" t="s">
        <v>2072</v>
      </c>
      <c r="C41" s="73" t="s">
        <v>1921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38.25" x14ac:dyDescent="0.25">
      <c r="B42" s="48" t="s">
        <v>2073</v>
      </c>
      <c r="C42" s="73" t="s">
        <v>2007</v>
      </c>
      <c r="D42" s="49"/>
      <c r="E42" s="24"/>
      <c r="F42" s="24"/>
      <c r="G42" s="24"/>
      <c r="H42" s="24"/>
      <c r="I42" s="53"/>
      <c r="J42" s="53"/>
      <c r="K42" s="53"/>
      <c r="L42" s="53"/>
      <c r="M42" s="54"/>
    </row>
    <row r="43" spans="2:13" ht="51" x14ac:dyDescent="0.25">
      <c r="B43" s="48" t="s">
        <v>2074</v>
      </c>
      <c r="C43" s="73" t="s">
        <v>2008</v>
      </c>
      <c r="D43" s="49"/>
      <c r="E43" s="24"/>
      <c r="F43" s="24"/>
      <c r="G43" s="24"/>
      <c r="H43" s="24"/>
      <c r="I43" s="53"/>
      <c r="J43" s="53"/>
      <c r="K43" s="53"/>
      <c r="L43" s="53"/>
      <c r="M43" s="54"/>
    </row>
    <row r="44" spans="2:13" ht="51" x14ac:dyDescent="0.25">
      <c r="B44" s="48" t="s">
        <v>2075</v>
      </c>
      <c r="C44" s="73" t="s">
        <v>1922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51.75" x14ac:dyDescent="0.25">
      <c r="B45" s="48" t="s">
        <v>2076</v>
      </c>
      <c r="C45" s="83" t="s">
        <v>1923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51" x14ac:dyDescent="0.25">
      <c r="B46" s="48" t="s">
        <v>2077</v>
      </c>
      <c r="C46" s="64" t="s">
        <v>2009</v>
      </c>
      <c r="D46" s="49"/>
      <c r="E46" s="24"/>
      <c r="F46" s="24"/>
      <c r="G46" s="24"/>
      <c r="H46" s="24"/>
      <c r="I46" s="53"/>
      <c r="J46" s="53"/>
      <c r="K46" s="53"/>
      <c r="L46" s="53"/>
      <c r="M46" s="54"/>
    </row>
    <row r="47" spans="2:13" x14ac:dyDescent="0.25">
      <c r="B47" s="48" t="s">
        <v>2078</v>
      </c>
      <c r="C47" s="73" t="s">
        <v>1924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25.5" x14ac:dyDescent="0.25">
      <c r="B48" s="48" t="s">
        <v>2079</v>
      </c>
      <c r="C48" s="73" t="s">
        <v>2010</v>
      </c>
      <c r="D48" s="49"/>
      <c r="E48" s="24"/>
      <c r="F48" s="24"/>
      <c r="G48" s="24"/>
      <c r="H48" s="24"/>
      <c r="I48" s="53"/>
      <c r="J48" s="53"/>
      <c r="K48" s="53"/>
      <c r="L48" s="53"/>
      <c r="M48" s="54"/>
    </row>
    <row r="49" spans="2:13" ht="25.5" x14ac:dyDescent="0.25">
      <c r="B49" s="48" t="s">
        <v>2080</v>
      </c>
      <c r="C49" s="73" t="s">
        <v>2011</v>
      </c>
      <c r="D49" s="49"/>
      <c r="E49" s="24"/>
      <c r="F49" s="24"/>
      <c r="G49" s="24"/>
      <c r="H49" s="24"/>
      <c r="I49" s="53"/>
      <c r="J49" s="53"/>
      <c r="K49" s="53"/>
      <c r="L49" s="53"/>
      <c r="M49" s="54"/>
    </row>
    <row r="50" spans="2:13" ht="38.25" x14ac:dyDescent="0.25">
      <c r="B50" s="48" t="s">
        <v>2081</v>
      </c>
      <c r="C50" s="73" t="s">
        <v>2012</v>
      </c>
      <c r="D50" s="49"/>
      <c r="E50" s="24"/>
      <c r="F50" s="24"/>
      <c r="G50" s="24"/>
      <c r="H50" s="24"/>
      <c r="I50" s="53"/>
      <c r="J50" s="53"/>
      <c r="K50" s="53"/>
      <c r="L50" s="53"/>
      <c r="M50" s="54"/>
    </row>
    <row r="51" spans="2:13" ht="14.25" customHeight="1" x14ac:dyDescent="0.25">
      <c r="B51" s="55"/>
      <c r="C51" s="56"/>
      <c r="D51" s="16"/>
      <c r="E51" s="21"/>
      <c r="F51" s="21"/>
      <c r="G51" s="21"/>
      <c r="H51" s="21"/>
      <c r="I51" s="21"/>
      <c r="J51" s="21"/>
      <c r="K51" s="21"/>
      <c r="L51" s="21"/>
      <c r="M51" s="16"/>
    </row>
    <row r="52" spans="2:13" ht="15" customHeight="1" x14ac:dyDescent="0.25">
      <c r="B52" s="153" t="s">
        <v>425</v>
      </c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</row>
    <row r="53" spans="2:13" ht="15" customHeight="1" x14ac:dyDescent="0.25">
      <c r="B53" s="16"/>
      <c r="C53" s="153" t="s">
        <v>426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</row>
    <row r="54" spans="2:13" ht="15" customHeight="1" x14ac:dyDescent="0.25">
      <c r="B54" s="17"/>
      <c r="C54" s="153" t="s">
        <v>18</v>
      </c>
      <c r="D54" s="153"/>
      <c r="E54" s="153"/>
      <c r="F54" s="153"/>
      <c r="G54" s="153"/>
      <c r="H54" s="153"/>
      <c r="I54" s="153"/>
      <c r="J54" s="153"/>
      <c r="K54" s="153"/>
      <c r="L54" s="153"/>
      <c r="M54" s="153"/>
    </row>
    <row r="55" spans="2:13" x14ac:dyDescent="0.25">
      <c r="B55" s="46"/>
      <c r="C55" s="46"/>
      <c r="D55" s="46"/>
      <c r="E55" s="8"/>
      <c r="F55" s="8"/>
      <c r="G55" s="8"/>
      <c r="H55" s="8"/>
      <c r="I55" s="8"/>
      <c r="J55" s="8"/>
      <c r="K55" s="8"/>
      <c r="L55" s="8"/>
      <c r="M55" s="9"/>
    </row>
    <row r="56" spans="2:13" x14ac:dyDescent="0.25">
      <c r="B56" s="46"/>
      <c r="C56" s="46"/>
      <c r="D56" s="47" t="s">
        <v>1343</v>
      </c>
      <c r="E56" s="161" t="s">
        <v>10</v>
      </c>
      <c r="F56" s="161"/>
      <c r="G56" s="161"/>
      <c r="H56" s="161"/>
      <c r="I56" s="161" t="s">
        <v>6</v>
      </c>
      <c r="J56" s="161"/>
      <c r="K56" s="161"/>
      <c r="L56" s="161"/>
      <c r="M56" s="9"/>
    </row>
    <row r="57" spans="2:13" ht="15" customHeight="1" x14ac:dyDescent="0.25">
      <c r="B57" s="8"/>
      <c r="C57" s="9"/>
      <c r="D57" s="147" t="s">
        <v>2039</v>
      </c>
      <c r="E57" s="3" t="s">
        <v>11</v>
      </c>
      <c r="F57" s="3" t="s">
        <v>12</v>
      </c>
      <c r="G57" s="3" t="s">
        <v>13</v>
      </c>
      <c r="H57" s="3" t="s">
        <v>14</v>
      </c>
      <c r="I57" s="10" t="s">
        <v>11</v>
      </c>
      <c r="J57" s="10" t="s">
        <v>12</v>
      </c>
      <c r="K57" s="10" t="s">
        <v>13</v>
      </c>
      <c r="L57" s="10" t="s">
        <v>14</v>
      </c>
      <c r="M57" s="9"/>
    </row>
    <row r="58" spans="2:13" x14ac:dyDescent="0.25">
      <c r="B58" s="8"/>
      <c r="C58" s="9"/>
      <c r="D58" s="147"/>
      <c r="E58" s="5">
        <f>SUM(E9:E50)</f>
        <v>0</v>
      </c>
      <c r="F58" s="5">
        <f t="shared" ref="F58:L58" si="0">SUM(F9:F50)</f>
        <v>0</v>
      </c>
      <c r="G58" s="5">
        <f t="shared" si="0"/>
        <v>0</v>
      </c>
      <c r="H58" s="5">
        <f t="shared" si="0"/>
        <v>0</v>
      </c>
      <c r="I58" s="18">
        <f t="shared" si="0"/>
        <v>0</v>
      </c>
      <c r="J58" s="18">
        <f t="shared" si="0"/>
        <v>0</v>
      </c>
      <c r="K58" s="18">
        <f t="shared" si="0"/>
        <v>0</v>
      </c>
      <c r="L58" s="18">
        <f t="shared" si="0"/>
        <v>0</v>
      </c>
      <c r="M58" s="9"/>
    </row>
    <row r="59" spans="2:13" x14ac:dyDescent="0.25">
      <c r="D59" s="6" t="s">
        <v>1501</v>
      </c>
      <c r="E59" s="5">
        <f>SUM(E9+E11+E12+E13+E16+E17+E19+E20+E21+E25+E26+E27+E28+E29+E30+E31+E36+E37+E38+E39+E40+E41+E44+E45+E47)</f>
        <v>0</v>
      </c>
      <c r="F59" s="5">
        <f t="shared" ref="F59:L59" si="1">SUM(F9+F11+F12+F13+F16+F17+F19+F20+F21+F25+F26+F27+F28+F29+F30+F31+F36+F37+F38+F39+F40+F41+F44+F45+F47)</f>
        <v>0</v>
      </c>
      <c r="G59" s="5">
        <f t="shared" si="1"/>
        <v>0</v>
      </c>
      <c r="H59" s="5">
        <f t="shared" si="1"/>
        <v>0</v>
      </c>
      <c r="I59" s="18">
        <f t="shared" si="1"/>
        <v>0</v>
      </c>
      <c r="J59" s="18">
        <f t="shared" si="1"/>
        <v>0</v>
      </c>
      <c r="K59" s="18">
        <f t="shared" si="1"/>
        <v>0</v>
      </c>
      <c r="L59" s="18">
        <f t="shared" si="1"/>
        <v>0</v>
      </c>
    </row>
    <row r="60" spans="2:13" x14ac:dyDescent="0.25">
      <c r="D60" s="6" t="s">
        <v>538</v>
      </c>
      <c r="E60" s="5">
        <f>SUM(E10+E14+E15+E18+E22+E23+E24+E32+E33+E34+E35+E42+E43+E46+E48+E49+E50)</f>
        <v>0</v>
      </c>
      <c r="F60" s="5">
        <f t="shared" ref="F60:L60" si="2">SUM(F10+F14+F15+F18+F22+F23+F24+F32+F33+F34+F35+F42+F43+F46+F48+F49+F50)</f>
        <v>0</v>
      </c>
      <c r="G60" s="5">
        <f t="shared" si="2"/>
        <v>0</v>
      </c>
      <c r="H60" s="5">
        <f t="shared" si="2"/>
        <v>0</v>
      </c>
      <c r="I60" s="18">
        <f t="shared" si="2"/>
        <v>0</v>
      </c>
      <c r="J60" s="18">
        <f t="shared" si="2"/>
        <v>0</v>
      </c>
      <c r="K60" s="18">
        <f t="shared" si="2"/>
        <v>0</v>
      </c>
      <c r="L60" s="18">
        <f t="shared" si="2"/>
        <v>0</v>
      </c>
    </row>
    <row r="61" spans="2:13" x14ac:dyDescent="0.25">
      <c r="D61" s="1"/>
      <c r="E61" s="2"/>
      <c r="F61" s="2"/>
      <c r="G61" s="2"/>
      <c r="H61" s="2"/>
      <c r="I61" s="2"/>
      <c r="J61" s="2"/>
      <c r="K61" s="2"/>
      <c r="L61" s="2"/>
    </row>
    <row r="62" spans="2:13" x14ac:dyDescent="0.25">
      <c r="D62" s="13" t="s">
        <v>376</v>
      </c>
      <c r="E62" s="14">
        <f>SUM(E59,H59)</f>
        <v>0</v>
      </c>
      <c r="F62" s="148">
        <f>SUM(E58,F58,H58)</f>
        <v>0</v>
      </c>
      <c r="G62" s="159" t="s">
        <v>377</v>
      </c>
      <c r="H62" s="159"/>
      <c r="I62" s="15">
        <f>SUM(I59,L59)</f>
        <v>0</v>
      </c>
      <c r="J62" s="150">
        <f>SUM(I58,J58,L58)</f>
        <v>0</v>
      </c>
      <c r="K62" s="160" t="s">
        <v>377</v>
      </c>
      <c r="L62" s="160"/>
    </row>
    <row r="63" spans="2:13" x14ac:dyDescent="0.25">
      <c r="D63" s="13" t="s">
        <v>378</v>
      </c>
      <c r="E63" s="14">
        <f>SUM(E60,F60,H60)</f>
        <v>0</v>
      </c>
      <c r="F63" s="148"/>
      <c r="G63" s="159"/>
      <c r="H63" s="159"/>
      <c r="I63" s="15">
        <f>SUM(I60,J60,L60)</f>
        <v>0</v>
      </c>
      <c r="J63" s="150"/>
      <c r="K63" s="160"/>
      <c r="L63" s="160"/>
    </row>
  </sheetData>
  <sheetProtection algorithmName="SHA-512" hashValue="ZkJqUF5cvYZX1N4rUq7ROUg5kyBWWfCte8Vn0xl404o2tjyEzpJrEXyEcc2wGcue+oi7gNfOkRTICoUPdjfPvw==" saltValue="YNrMN05NcDKyOw9tEf2+QQ==" spinCount="100000" sheet="1" objects="1" scenarios="1"/>
  <mergeCells count="20">
    <mergeCell ref="F62:F63"/>
    <mergeCell ref="G62:H63"/>
    <mergeCell ref="J62:J63"/>
    <mergeCell ref="K62:L63"/>
    <mergeCell ref="B52:M52"/>
    <mergeCell ref="C53:M53"/>
    <mergeCell ref="C54:M54"/>
    <mergeCell ref="D57:D58"/>
    <mergeCell ref="E56:H56"/>
    <mergeCell ref="I56:L56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CE735-3EB9-4499-8111-8009EF6BE5A9}">
  <dimension ref="B1:M47"/>
  <sheetViews>
    <sheetView topLeftCell="A20" workbookViewId="0">
      <selection activeCell="E34" sqref="E34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1892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1925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2082</v>
      </c>
      <c r="C9" s="64" t="s">
        <v>1926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76.5" x14ac:dyDescent="0.25">
      <c r="B10" s="48" t="s">
        <v>2083</v>
      </c>
      <c r="C10" s="64" t="s">
        <v>2013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2084</v>
      </c>
      <c r="C11" s="64" t="s">
        <v>1927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38.25" x14ac:dyDescent="0.25">
      <c r="B12" s="48" t="s">
        <v>2085</v>
      </c>
      <c r="C12" s="74" t="s">
        <v>1928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63.75" x14ac:dyDescent="0.25">
      <c r="B13" s="48" t="s">
        <v>2086</v>
      </c>
      <c r="C13" s="73" t="s">
        <v>1929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76.5" x14ac:dyDescent="0.25">
      <c r="B14" s="48" t="s">
        <v>2087</v>
      </c>
      <c r="C14" s="73" t="s">
        <v>1930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63.75" x14ac:dyDescent="0.25">
      <c r="B15" s="48" t="s">
        <v>2088</v>
      </c>
      <c r="C15" s="73" t="s">
        <v>2014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63.75" x14ac:dyDescent="0.25">
      <c r="B16" s="48" t="s">
        <v>2089</v>
      </c>
      <c r="C16" s="73" t="s">
        <v>2015</v>
      </c>
      <c r="D16" s="49"/>
      <c r="E16" s="24"/>
      <c r="F16" s="24"/>
      <c r="G16" s="24"/>
      <c r="H16" s="24"/>
      <c r="I16" s="53"/>
      <c r="J16" s="53"/>
      <c r="K16" s="53"/>
      <c r="L16" s="53"/>
      <c r="M16" s="54"/>
    </row>
    <row r="17" spans="2:13" ht="51" x14ac:dyDescent="0.25">
      <c r="B17" s="48" t="s">
        <v>2090</v>
      </c>
      <c r="C17" s="73" t="s">
        <v>2016</v>
      </c>
      <c r="D17" s="49"/>
      <c r="E17" s="24"/>
      <c r="F17" s="24"/>
      <c r="G17" s="24"/>
      <c r="H17" s="24"/>
      <c r="I17" s="53"/>
      <c r="J17" s="53"/>
      <c r="K17" s="53"/>
      <c r="L17" s="53"/>
      <c r="M17" s="54"/>
    </row>
    <row r="18" spans="2:13" ht="76.5" x14ac:dyDescent="0.25">
      <c r="B18" s="48" t="s">
        <v>2091</v>
      </c>
      <c r="C18" s="73" t="s">
        <v>2017</v>
      </c>
      <c r="D18" s="49"/>
      <c r="E18" s="24"/>
      <c r="F18" s="24"/>
      <c r="G18" s="24"/>
      <c r="H18" s="24"/>
      <c r="I18" s="53"/>
      <c r="J18" s="53"/>
      <c r="K18" s="53"/>
      <c r="L18" s="53"/>
      <c r="M18" s="54"/>
    </row>
    <row r="19" spans="2:13" ht="51" x14ac:dyDescent="0.25">
      <c r="B19" s="48" t="s">
        <v>2092</v>
      </c>
      <c r="C19" s="73" t="s">
        <v>1931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76.5" x14ac:dyDescent="0.25">
      <c r="B20" s="48" t="s">
        <v>2093</v>
      </c>
      <c r="C20" s="73" t="s">
        <v>1932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2094</v>
      </c>
      <c r="C21" s="73" t="s">
        <v>1933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2095</v>
      </c>
      <c r="C22" s="73" t="s">
        <v>1934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25.5" x14ac:dyDescent="0.25">
      <c r="B23" s="48" t="s">
        <v>2096</v>
      </c>
      <c r="C23" s="73" t="s">
        <v>1935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8.25" x14ac:dyDescent="0.25">
      <c r="B24" s="48" t="s">
        <v>2097</v>
      </c>
      <c r="C24" s="74" t="s">
        <v>1936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2098</v>
      </c>
      <c r="C25" s="73" t="s">
        <v>1937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63.75" x14ac:dyDescent="0.25">
      <c r="B26" s="48" t="s">
        <v>2099</v>
      </c>
      <c r="C26" s="73" t="s">
        <v>1938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38.25" x14ac:dyDescent="0.25">
      <c r="B27" s="48" t="s">
        <v>2100</v>
      </c>
      <c r="C27" s="73" t="s">
        <v>2018</v>
      </c>
      <c r="D27" s="49"/>
      <c r="E27" s="24"/>
      <c r="F27" s="24"/>
      <c r="G27" s="24"/>
      <c r="H27" s="24"/>
      <c r="I27" s="53"/>
      <c r="J27" s="53"/>
      <c r="K27" s="53"/>
      <c r="L27" s="53"/>
      <c r="M27" s="54"/>
    </row>
    <row r="28" spans="2:13" ht="63.75" x14ac:dyDescent="0.25">
      <c r="B28" s="48" t="s">
        <v>2101</v>
      </c>
      <c r="C28" s="73" t="s">
        <v>2019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ht="25.5" x14ac:dyDescent="0.25">
      <c r="B29" s="48" t="s">
        <v>2102</v>
      </c>
      <c r="C29" s="73" t="s">
        <v>1939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63.75" x14ac:dyDescent="0.25">
      <c r="B30" s="48" t="s">
        <v>2103</v>
      </c>
      <c r="C30" s="73" t="s">
        <v>2020</v>
      </c>
      <c r="D30" s="49"/>
      <c r="E30" s="24"/>
      <c r="F30" s="24"/>
      <c r="G30" s="24"/>
      <c r="H30" s="24"/>
      <c r="I30" s="53"/>
      <c r="J30" s="53"/>
      <c r="K30" s="53"/>
      <c r="L30" s="53"/>
      <c r="M30" s="54"/>
    </row>
    <row r="31" spans="2:13" ht="38.25" x14ac:dyDescent="0.25">
      <c r="B31" s="48" t="s">
        <v>2104</v>
      </c>
      <c r="C31" s="64" t="s">
        <v>1940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38.25" x14ac:dyDescent="0.25">
      <c r="B32" s="48" t="s">
        <v>2105</v>
      </c>
      <c r="C32" s="73" t="s">
        <v>2021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63.75" x14ac:dyDescent="0.25">
      <c r="B33" s="48" t="s">
        <v>2106</v>
      </c>
      <c r="C33" s="74" t="s">
        <v>1941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2107</v>
      </c>
      <c r="C34" s="73" t="s">
        <v>1942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14.25" customHeight="1" x14ac:dyDescent="0.25">
      <c r="B35" s="55"/>
      <c r="C35" s="56"/>
      <c r="D35" s="16"/>
      <c r="E35" s="21"/>
      <c r="F35" s="21"/>
      <c r="G35" s="21"/>
      <c r="H35" s="21"/>
      <c r="I35" s="21"/>
      <c r="J35" s="21"/>
      <c r="K35" s="21"/>
      <c r="L35" s="21"/>
      <c r="M35" s="16"/>
    </row>
    <row r="36" spans="2:13" ht="15" customHeight="1" x14ac:dyDescent="0.25">
      <c r="B36" s="153" t="s">
        <v>425</v>
      </c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</row>
    <row r="37" spans="2:13" ht="15" customHeight="1" x14ac:dyDescent="0.25">
      <c r="B37" s="16"/>
      <c r="C37" s="153" t="s">
        <v>426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</row>
    <row r="38" spans="2:13" ht="15" customHeight="1" x14ac:dyDescent="0.25">
      <c r="B38" s="17"/>
      <c r="C38" s="153" t="s">
        <v>18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</row>
    <row r="39" spans="2:13" x14ac:dyDescent="0.25">
      <c r="B39" s="46"/>
      <c r="C39" s="46"/>
      <c r="D39" s="46"/>
      <c r="E39" s="8"/>
      <c r="F39" s="8"/>
      <c r="G39" s="8"/>
      <c r="H39" s="8"/>
      <c r="I39" s="8"/>
      <c r="J39" s="8"/>
      <c r="K39" s="8"/>
      <c r="L39" s="8"/>
      <c r="M39" s="9"/>
    </row>
    <row r="40" spans="2:13" x14ac:dyDescent="0.25">
      <c r="B40" s="46"/>
      <c r="C40" s="46"/>
      <c r="D40" s="47" t="s">
        <v>1343</v>
      </c>
      <c r="E40" s="161" t="s">
        <v>10</v>
      </c>
      <c r="F40" s="161"/>
      <c r="G40" s="161"/>
      <c r="H40" s="161"/>
      <c r="I40" s="161" t="s">
        <v>6</v>
      </c>
      <c r="J40" s="161"/>
      <c r="K40" s="161"/>
      <c r="L40" s="161"/>
      <c r="M40" s="9"/>
    </row>
    <row r="41" spans="2:13" ht="15" customHeight="1" x14ac:dyDescent="0.25">
      <c r="B41" s="8"/>
      <c r="C41" s="9"/>
      <c r="D41" s="147" t="s">
        <v>2108</v>
      </c>
      <c r="E41" s="3" t="s">
        <v>11</v>
      </c>
      <c r="F41" s="3" t="s">
        <v>12</v>
      </c>
      <c r="G41" s="3" t="s">
        <v>13</v>
      </c>
      <c r="H41" s="3" t="s">
        <v>14</v>
      </c>
      <c r="I41" s="10" t="s">
        <v>11</v>
      </c>
      <c r="J41" s="10" t="s">
        <v>12</v>
      </c>
      <c r="K41" s="10" t="s">
        <v>13</v>
      </c>
      <c r="L41" s="10" t="s">
        <v>14</v>
      </c>
      <c r="M41" s="9"/>
    </row>
    <row r="42" spans="2:13" x14ac:dyDescent="0.25">
      <c r="B42" s="8"/>
      <c r="C42" s="9"/>
      <c r="D42" s="147"/>
      <c r="E42" s="5">
        <f>SUM(E9:E34)</f>
        <v>0</v>
      </c>
      <c r="F42" s="5">
        <f t="shared" ref="F42:L42" si="0">SUM(F9:F34)</f>
        <v>0</v>
      </c>
      <c r="G42" s="5">
        <f t="shared" si="0"/>
        <v>0</v>
      </c>
      <c r="H42" s="5">
        <f t="shared" si="0"/>
        <v>0</v>
      </c>
      <c r="I42" s="18">
        <f t="shared" si="0"/>
        <v>0</v>
      </c>
      <c r="J42" s="18">
        <f t="shared" si="0"/>
        <v>0</v>
      </c>
      <c r="K42" s="18">
        <f t="shared" si="0"/>
        <v>0</v>
      </c>
      <c r="L42" s="18">
        <f t="shared" si="0"/>
        <v>0</v>
      </c>
      <c r="M42" s="9"/>
    </row>
    <row r="43" spans="2:13" x14ac:dyDescent="0.25">
      <c r="D43" s="6" t="s">
        <v>718</v>
      </c>
      <c r="E43" s="5">
        <f>SUM(E9+E10+E12+E13+E14+E19+E20+E21+E22+E23+E24+E25+E26+E29+E31+E33+E34)</f>
        <v>0</v>
      </c>
      <c r="F43" s="5">
        <f t="shared" ref="F43:L43" si="1">SUM(F9+F10+F12+F13+F14+F19+F20+F21+F22+F23+F24+F25+F26+F29+F31+F33+F34)</f>
        <v>0</v>
      </c>
      <c r="G43" s="5">
        <f t="shared" si="1"/>
        <v>0</v>
      </c>
      <c r="H43" s="5">
        <f t="shared" si="1"/>
        <v>0</v>
      </c>
      <c r="I43" s="18">
        <f t="shared" si="1"/>
        <v>0</v>
      </c>
      <c r="J43" s="18">
        <f t="shared" si="1"/>
        <v>0</v>
      </c>
      <c r="K43" s="18">
        <f t="shared" si="1"/>
        <v>0</v>
      </c>
      <c r="L43" s="18">
        <f t="shared" si="1"/>
        <v>0</v>
      </c>
    </row>
    <row r="44" spans="2:13" x14ac:dyDescent="0.25">
      <c r="D44" s="6" t="s">
        <v>820</v>
      </c>
      <c r="E44" s="5">
        <f>SUM(E11+E15+E16+E17+E18+E27+E28+E30+E32)</f>
        <v>0</v>
      </c>
      <c r="F44" s="5">
        <f t="shared" ref="F44:L44" si="2">SUM(F11+F15+F16+F17+F18+F27+F28+F30+F32)</f>
        <v>0</v>
      </c>
      <c r="G44" s="5">
        <f t="shared" si="2"/>
        <v>0</v>
      </c>
      <c r="H44" s="5">
        <f t="shared" si="2"/>
        <v>0</v>
      </c>
      <c r="I44" s="18">
        <f t="shared" si="2"/>
        <v>0</v>
      </c>
      <c r="J44" s="18">
        <f t="shared" si="2"/>
        <v>0</v>
      </c>
      <c r="K44" s="18">
        <f t="shared" si="2"/>
        <v>0</v>
      </c>
      <c r="L44" s="18">
        <f t="shared" si="2"/>
        <v>0</v>
      </c>
    </row>
    <row r="45" spans="2:13" x14ac:dyDescent="0.25">
      <c r="D45" s="113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D46" s="13" t="s">
        <v>376</v>
      </c>
      <c r="E46" s="14">
        <f>SUM(E43,H43)</f>
        <v>0</v>
      </c>
      <c r="F46" s="148">
        <f>SUM(E42,F42,H42)</f>
        <v>0</v>
      </c>
      <c r="G46" s="159" t="s">
        <v>377</v>
      </c>
      <c r="H46" s="159"/>
      <c r="I46" s="15">
        <f>SUM(I43,L43)</f>
        <v>0</v>
      </c>
      <c r="J46" s="150">
        <f>SUM(I42,J42,L42)</f>
        <v>0</v>
      </c>
      <c r="K46" s="160" t="s">
        <v>377</v>
      </c>
      <c r="L46" s="160"/>
    </row>
    <row r="47" spans="2:13" x14ac:dyDescent="0.25">
      <c r="D47" s="13" t="s">
        <v>378</v>
      </c>
      <c r="E47" s="14">
        <f>SUM(E44,F44,H44)</f>
        <v>0</v>
      </c>
      <c r="F47" s="148"/>
      <c r="G47" s="159"/>
      <c r="H47" s="159"/>
      <c r="I47" s="15">
        <f>SUM(I44,J44,L44)</f>
        <v>0</v>
      </c>
      <c r="J47" s="150"/>
      <c r="K47" s="160"/>
      <c r="L47" s="160"/>
    </row>
  </sheetData>
  <sheetProtection algorithmName="SHA-512" hashValue="+V0ZwFdwjYLlC/KsVKHW7drhkcJlqg+54t3t30nleXXvuPiQxfROvU51Oo/bLCAYkmf/G7YkR2NxCKEY2r8wKg==" saltValue="bzBR5pjCbIOmXYIipB4xGQ==" spinCount="100000" sheet="1" objects="1" scenarios="1"/>
  <mergeCells count="20">
    <mergeCell ref="F46:F47"/>
    <mergeCell ref="G46:H47"/>
    <mergeCell ref="J46:J47"/>
    <mergeCell ref="K46:L47"/>
    <mergeCell ref="B36:M36"/>
    <mergeCell ref="C37:M37"/>
    <mergeCell ref="C38:M38"/>
    <mergeCell ref="D41:D42"/>
    <mergeCell ref="E40:H40"/>
    <mergeCell ref="I40:L40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879F-5A41-4BC3-9D38-4F565B16FC81}">
  <dimension ref="B1:M37"/>
  <sheetViews>
    <sheetView topLeftCell="A12" workbookViewId="0">
      <selection activeCell="F24" sqref="F24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1892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1943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2110</v>
      </c>
      <c r="C9" s="64" t="s">
        <v>1944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2111</v>
      </c>
      <c r="C10" s="64" t="s">
        <v>1945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2112</v>
      </c>
      <c r="C11" s="64" t="s">
        <v>1946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2113</v>
      </c>
      <c r="C12" s="74" t="s">
        <v>1947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2114</v>
      </c>
      <c r="C13" s="73" t="s">
        <v>1948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25.5" x14ac:dyDescent="0.25">
      <c r="B14" s="48" t="s">
        <v>2115</v>
      </c>
      <c r="C14" s="73" t="s">
        <v>1949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2116</v>
      </c>
      <c r="C15" s="73" t="s">
        <v>1950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25.5" x14ac:dyDescent="0.25">
      <c r="B16" s="48" t="s">
        <v>2117</v>
      </c>
      <c r="C16" s="73" t="s">
        <v>1951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2118</v>
      </c>
      <c r="C17" s="64" t="s">
        <v>2022</v>
      </c>
      <c r="D17" s="49"/>
      <c r="E17" s="24"/>
      <c r="F17" s="24"/>
      <c r="G17" s="24"/>
      <c r="H17" s="24"/>
      <c r="I17" s="53"/>
      <c r="J17" s="53"/>
      <c r="K17" s="53"/>
      <c r="L17" s="53"/>
      <c r="M17" s="54"/>
    </row>
    <row r="18" spans="2:13" ht="38.25" x14ac:dyDescent="0.25">
      <c r="B18" s="48" t="s">
        <v>2119</v>
      </c>
      <c r="C18" s="73" t="s">
        <v>1952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2120</v>
      </c>
      <c r="C19" s="73" t="s">
        <v>1953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51" x14ac:dyDescent="0.25">
      <c r="B20" s="48" t="s">
        <v>2121</v>
      </c>
      <c r="C20" s="73" t="s">
        <v>1954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2122</v>
      </c>
      <c r="C21" s="73" t="s">
        <v>1955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89.25" x14ac:dyDescent="0.25">
      <c r="B22" s="48" t="s">
        <v>2123</v>
      </c>
      <c r="C22" s="73" t="s">
        <v>1956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25.5" x14ac:dyDescent="0.25">
      <c r="B23" s="48" t="s">
        <v>2124</v>
      </c>
      <c r="C23" s="73" t="s">
        <v>1957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2125</v>
      </c>
      <c r="C24" s="74" t="s">
        <v>1958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14.25" customHeight="1" x14ac:dyDescent="0.25">
      <c r="B25" s="55"/>
      <c r="C25" s="56"/>
      <c r="D25" s="16"/>
      <c r="E25" s="21"/>
      <c r="F25" s="21"/>
      <c r="G25" s="21"/>
      <c r="H25" s="21"/>
      <c r="I25" s="21"/>
      <c r="J25" s="21"/>
      <c r="K25" s="21"/>
      <c r="L25" s="21"/>
      <c r="M25" s="16"/>
    </row>
    <row r="26" spans="2:13" ht="15" customHeight="1" x14ac:dyDescent="0.25">
      <c r="B26" s="153" t="s">
        <v>425</v>
      </c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</row>
    <row r="27" spans="2:13" ht="15" customHeight="1" x14ac:dyDescent="0.25">
      <c r="B27" s="16"/>
      <c r="C27" s="153" t="s">
        <v>426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</row>
    <row r="28" spans="2:13" ht="15" customHeight="1" x14ac:dyDescent="0.25">
      <c r="B28" s="17"/>
      <c r="C28" s="153" t="s">
        <v>18</v>
      </c>
      <c r="D28" s="153"/>
      <c r="E28" s="153"/>
      <c r="F28" s="153"/>
      <c r="G28" s="153"/>
      <c r="H28" s="153"/>
      <c r="I28" s="153"/>
      <c r="J28" s="153"/>
      <c r="K28" s="153"/>
      <c r="L28" s="153"/>
      <c r="M28" s="153"/>
    </row>
    <row r="29" spans="2:13" x14ac:dyDescent="0.25">
      <c r="B29" s="46"/>
      <c r="C29" s="46"/>
      <c r="D29" s="46"/>
      <c r="E29" s="8"/>
      <c r="F29" s="8"/>
      <c r="G29" s="8"/>
      <c r="H29" s="8"/>
      <c r="I29" s="8"/>
      <c r="J29" s="8"/>
      <c r="K29" s="8"/>
      <c r="L29" s="8"/>
      <c r="M29" s="9"/>
    </row>
    <row r="30" spans="2:13" x14ac:dyDescent="0.25">
      <c r="B30" s="46"/>
      <c r="C30" s="46"/>
      <c r="D30" s="47" t="s">
        <v>1343</v>
      </c>
      <c r="E30" s="161" t="s">
        <v>10</v>
      </c>
      <c r="F30" s="161"/>
      <c r="G30" s="161"/>
      <c r="H30" s="161"/>
      <c r="I30" s="161" t="s">
        <v>6</v>
      </c>
      <c r="J30" s="161"/>
      <c r="K30" s="161"/>
      <c r="L30" s="161"/>
      <c r="M30" s="9"/>
    </row>
    <row r="31" spans="2:13" ht="15" customHeight="1" x14ac:dyDescent="0.25">
      <c r="B31" s="8"/>
      <c r="C31" s="9"/>
      <c r="D31" s="192" t="s">
        <v>2126</v>
      </c>
      <c r="E31" s="193" t="s">
        <v>11</v>
      </c>
      <c r="F31" s="193" t="s">
        <v>12</v>
      </c>
      <c r="G31" s="193" t="s">
        <v>13</v>
      </c>
      <c r="H31" s="193" t="s">
        <v>14</v>
      </c>
      <c r="I31" s="194" t="s">
        <v>11</v>
      </c>
      <c r="J31" s="194" t="s">
        <v>12</v>
      </c>
      <c r="K31" s="194" t="s">
        <v>13</v>
      </c>
      <c r="L31" s="194" t="s">
        <v>14</v>
      </c>
      <c r="M31" s="9"/>
    </row>
    <row r="32" spans="2:13" x14ac:dyDescent="0.25">
      <c r="B32" s="8"/>
      <c r="C32" s="9"/>
      <c r="D32" s="192"/>
      <c r="E32" s="195">
        <f>SUM(E9:E24)</f>
        <v>0</v>
      </c>
      <c r="F32" s="195">
        <f t="shared" ref="F32:L32" si="0">SUM(F9:F24)</f>
        <v>0</v>
      </c>
      <c r="G32" s="195">
        <f t="shared" si="0"/>
        <v>0</v>
      </c>
      <c r="H32" s="195">
        <f t="shared" si="0"/>
        <v>0</v>
      </c>
      <c r="I32" s="196">
        <f t="shared" si="0"/>
        <v>0</v>
      </c>
      <c r="J32" s="196">
        <f t="shared" si="0"/>
        <v>0</v>
      </c>
      <c r="K32" s="196">
        <f t="shared" si="0"/>
        <v>0</v>
      </c>
      <c r="L32" s="196">
        <f t="shared" si="0"/>
        <v>0</v>
      </c>
      <c r="M32" s="9"/>
    </row>
    <row r="33" spans="4:12" x14ac:dyDescent="0.25">
      <c r="D33" s="197" t="s">
        <v>742</v>
      </c>
      <c r="E33" s="195">
        <f>SUM(E9+E10+E11+E12+E13+E14+E15+E16+E18+E19+E20+E21+E22+E23+E24)</f>
        <v>0</v>
      </c>
      <c r="F33" s="195">
        <f t="shared" ref="F33:L33" si="1">SUM(F9+F10+F11+F12+F13+F14+F15+F16+F18+F19+F20+F21+F22+F23+F24)</f>
        <v>0</v>
      </c>
      <c r="G33" s="195">
        <f t="shared" si="1"/>
        <v>0</v>
      </c>
      <c r="H33" s="195">
        <f t="shared" si="1"/>
        <v>0</v>
      </c>
      <c r="I33" s="196">
        <f t="shared" si="1"/>
        <v>0</v>
      </c>
      <c r="J33" s="196">
        <f t="shared" si="1"/>
        <v>0</v>
      </c>
      <c r="K33" s="196">
        <f t="shared" si="1"/>
        <v>0</v>
      </c>
      <c r="L33" s="196">
        <f t="shared" si="1"/>
        <v>0</v>
      </c>
    </row>
    <row r="34" spans="4:12" x14ac:dyDescent="0.25">
      <c r="D34" s="197" t="s">
        <v>375</v>
      </c>
      <c r="E34" s="195">
        <f>SUM(E17)</f>
        <v>0</v>
      </c>
      <c r="F34" s="195">
        <f t="shared" ref="F34:L34" si="2">SUM(F17)</f>
        <v>0</v>
      </c>
      <c r="G34" s="195">
        <f t="shared" si="2"/>
        <v>0</v>
      </c>
      <c r="H34" s="195">
        <f t="shared" si="2"/>
        <v>0</v>
      </c>
      <c r="I34" s="196">
        <f t="shared" si="2"/>
        <v>0</v>
      </c>
      <c r="J34" s="196">
        <f t="shared" si="2"/>
        <v>0</v>
      </c>
      <c r="K34" s="196">
        <f t="shared" si="2"/>
        <v>0</v>
      </c>
      <c r="L34" s="196">
        <f t="shared" si="2"/>
        <v>0</v>
      </c>
    </row>
    <row r="35" spans="4:12" x14ac:dyDescent="0.25">
      <c r="D35" s="198"/>
      <c r="E35" s="199"/>
      <c r="F35" s="199"/>
      <c r="G35" s="199"/>
      <c r="H35" s="199"/>
      <c r="I35" s="199"/>
      <c r="J35" s="199"/>
      <c r="K35" s="199"/>
      <c r="L35" s="199"/>
    </row>
    <row r="36" spans="4:12" x14ac:dyDescent="0.25">
      <c r="D36" s="200" t="s">
        <v>376</v>
      </c>
      <c r="E36" s="201">
        <f>SUM(E33,H33)</f>
        <v>0</v>
      </c>
      <c r="F36" s="202">
        <f>SUM(E32,F32,H32)</f>
        <v>0</v>
      </c>
      <c r="G36" s="203" t="s">
        <v>377</v>
      </c>
      <c r="H36" s="203"/>
      <c r="I36" s="204">
        <f>SUM(I33,L33)</f>
        <v>0</v>
      </c>
      <c r="J36" s="205">
        <f>SUM(I32,J32,L32)</f>
        <v>0</v>
      </c>
      <c r="K36" s="206" t="s">
        <v>377</v>
      </c>
      <c r="L36" s="206"/>
    </row>
    <row r="37" spans="4:12" x14ac:dyDescent="0.25">
      <c r="D37" s="200" t="s">
        <v>378</v>
      </c>
      <c r="E37" s="201">
        <f>SUM(E34,F34,H34)</f>
        <v>0</v>
      </c>
      <c r="F37" s="202"/>
      <c r="G37" s="203"/>
      <c r="H37" s="203"/>
      <c r="I37" s="204">
        <f>SUM(I34,J34,L34)</f>
        <v>0</v>
      </c>
      <c r="J37" s="205"/>
      <c r="K37" s="206"/>
      <c r="L37" s="206"/>
    </row>
  </sheetData>
  <sheetProtection algorithmName="SHA-512" hashValue="oiunThxHBoMvO8MyRCXsSW93CjXTJGty92p8UaEjmOeVXPgjaAKHHja3+oB075PQYszjoYoAZF+mCq7LcNRWIw==" saltValue="b/YVqF0/oL3vp+lygApqPA==" spinCount="100000" sheet="1" objects="1" scenarios="1"/>
  <mergeCells count="20">
    <mergeCell ref="F36:F37"/>
    <mergeCell ref="G36:H37"/>
    <mergeCell ref="J36:J37"/>
    <mergeCell ref="K36:L37"/>
    <mergeCell ref="B26:M26"/>
    <mergeCell ref="C27:M27"/>
    <mergeCell ref="C28:M28"/>
    <mergeCell ref="D31:D32"/>
    <mergeCell ref="E30:H30"/>
    <mergeCell ref="I30:L30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433D-368D-4084-9480-C00E3C6A37C7}">
  <dimension ref="B1:M62"/>
  <sheetViews>
    <sheetView topLeftCell="A9" workbookViewId="0">
      <selection activeCell="M22" sqref="M22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1892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1959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87" t="s">
        <v>6</v>
      </c>
      <c r="J7" s="188"/>
      <c r="K7" s="188"/>
      <c r="L7" s="189"/>
      <c r="M7" s="190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43" t="s">
        <v>11</v>
      </c>
      <c r="J8" s="43" t="s">
        <v>12</v>
      </c>
      <c r="K8" s="43" t="s">
        <v>13</v>
      </c>
      <c r="L8" s="43" t="s">
        <v>14</v>
      </c>
      <c r="M8" s="191"/>
    </row>
    <row r="9" spans="2:13" ht="51" x14ac:dyDescent="0.25">
      <c r="B9" s="48" t="s">
        <v>2127</v>
      </c>
      <c r="C9" s="64" t="s">
        <v>1960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2128</v>
      </c>
      <c r="C10" s="64" t="s">
        <v>1961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2129</v>
      </c>
      <c r="C11" s="64" t="s">
        <v>1962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2130</v>
      </c>
      <c r="C12" s="74" t="s">
        <v>1963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63.75" x14ac:dyDescent="0.25">
      <c r="B13" s="48" t="s">
        <v>2131</v>
      </c>
      <c r="C13" s="73" t="s">
        <v>1964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2132</v>
      </c>
      <c r="C14" s="73" t="s">
        <v>1965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2133</v>
      </c>
      <c r="C15" s="73" t="s">
        <v>1966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2134</v>
      </c>
      <c r="C16" s="73" t="s">
        <v>1967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51" x14ac:dyDescent="0.25">
      <c r="B17" s="48" t="s">
        <v>2135</v>
      </c>
      <c r="C17" s="73" t="s">
        <v>1968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2136</v>
      </c>
      <c r="C18" s="64" t="s">
        <v>2023</v>
      </c>
      <c r="D18" s="49"/>
      <c r="E18" s="24"/>
      <c r="F18" s="24"/>
      <c r="G18" s="24"/>
      <c r="H18" s="24"/>
      <c r="I18" s="114"/>
      <c r="J18" s="114"/>
      <c r="K18" s="114"/>
      <c r="L18" s="114"/>
      <c r="M18" s="54"/>
    </row>
    <row r="19" spans="2:13" ht="51" x14ac:dyDescent="0.25">
      <c r="B19" s="48" t="s">
        <v>2137</v>
      </c>
      <c r="C19" s="73" t="s">
        <v>1969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2138</v>
      </c>
      <c r="C20" s="73" t="s">
        <v>1970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25.5" x14ac:dyDescent="0.25">
      <c r="B21" s="48" t="s">
        <v>2139</v>
      </c>
      <c r="C21" s="74" t="s">
        <v>2024</v>
      </c>
      <c r="D21" s="49"/>
      <c r="E21" s="24"/>
      <c r="F21" s="24"/>
      <c r="G21" s="24"/>
      <c r="H21" s="24"/>
      <c r="I21" s="114"/>
      <c r="J21" s="114"/>
      <c r="K21" s="114"/>
      <c r="L21" s="114"/>
      <c r="M21" s="54"/>
    </row>
    <row r="22" spans="2:13" ht="63.75" x14ac:dyDescent="0.25">
      <c r="B22" s="48" t="s">
        <v>2140</v>
      </c>
      <c r="C22" s="73" t="s">
        <v>2025</v>
      </c>
      <c r="D22" s="49"/>
      <c r="E22" s="24"/>
      <c r="F22" s="24"/>
      <c r="G22" s="24"/>
      <c r="H22" s="24"/>
      <c r="I22" s="114"/>
      <c r="J22" s="114"/>
      <c r="K22" s="114"/>
      <c r="L22" s="114"/>
      <c r="M22" s="54"/>
    </row>
    <row r="23" spans="2:13" ht="25.5" x14ac:dyDescent="0.25">
      <c r="B23" s="48" t="s">
        <v>2141</v>
      </c>
      <c r="C23" s="73" t="s">
        <v>1971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25.5" x14ac:dyDescent="0.25">
      <c r="B24" s="48" t="s">
        <v>2142</v>
      </c>
      <c r="C24" s="74" t="s">
        <v>1972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2143</v>
      </c>
      <c r="C25" s="73" t="s">
        <v>1973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25.5" x14ac:dyDescent="0.25">
      <c r="B26" s="48" t="s">
        <v>2144</v>
      </c>
      <c r="C26" s="73" t="s">
        <v>2026</v>
      </c>
      <c r="D26" s="49"/>
      <c r="E26" s="24"/>
      <c r="F26" s="24"/>
      <c r="G26" s="24"/>
      <c r="H26" s="24"/>
      <c r="I26" s="114"/>
      <c r="J26" s="114"/>
      <c r="K26" s="114"/>
      <c r="L26" s="114"/>
      <c r="M26" s="54"/>
    </row>
    <row r="27" spans="2:13" ht="25.5" x14ac:dyDescent="0.25">
      <c r="B27" s="48" t="s">
        <v>2145</v>
      </c>
      <c r="C27" s="73" t="s">
        <v>2027</v>
      </c>
      <c r="D27" s="49"/>
      <c r="E27" s="24"/>
      <c r="F27" s="24"/>
      <c r="G27" s="24"/>
      <c r="H27" s="24"/>
      <c r="I27" s="114"/>
      <c r="J27" s="114"/>
      <c r="K27" s="114"/>
      <c r="L27" s="114"/>
      <c r="M27" s="54"/>
    </row>
    <row r="28" spans="2:13" x14ac:dyDescent="0.25">
      <c r="B28" s="48" t="s">
        <v>2146</v>
      </c>
      <c r="C28" s="73" t="s">
        <v>1974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25.5" x14ac:dyDescent="0.25">
      <c r="B29" s="48" t="s">
        <v>2147</v>
      </c>
      <c r="C29" s="73" t="s">
        <v>1975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2148</v>
      </c>
      <c r="C30" s="74" t="s">
        <v>2028</v>
      </c>
      <c r="D30" s="49"/>
      <c r="E30" s="24"/>
      <c r="F30" s="24"/>
      <c r="G30" s="24"/>
      <c r="H30" s="24"/>
      <c r="I30" s="114"/>
      <c r="J30" s="114"/>
      <c r="K30" s="114"/>
      <c r="L30" s="114"/>
      <c r="M30" s="54"/>
    </row>
    <row r="31" spans="2:13" ht="38.25" x14ac:dyDescent="0.25">
      <c r="B31" s="48" t="s">
        <v>2149</v>
      </c>
      <c r="C31" s="64" t="s">
        <v>1976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38.25" x14ac:dyDescent="0.25">
      <c r="B32" s="48" t="s">
        <v>2150</v>
      </c>
      <c r="C32" s="64" t="s">
        <v>1977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76.5" x14ac:dyDescent="0.25">
      <c r="B33" s="48" t="s">
        <v>2151</v>
      </c>
      <c r="C33" s="74" t="s">
        <v>1978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51" x14ac:dyDescent="0.25">
      <c r="B34" s="48" t="s">
        <v>2152</v>
      </c>
      <c r="C34" s="73" t="s">
        <v>1979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51" x14ac:dyDescent="0.25">
      <c r="B35" s="48" t="s">
        <v>2153</v>
      </c>
      <c r="C35" s="73" t="s">
        <v>1980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63.75" x14ac:dyDescent="0.25">
      <c r="B36" s="48" t="s">
        <v>2154</v>
      </c>
      <c r="C36" s="73" t="s">
        <v>1981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25.5" x14ac:dyDescent="0.25">
      <c r="B37" s="48" t="s">
        <v>2155</v>
      </c>
      <c r="C37" s="73" t="s">
        <v>1982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25.5" x14ac:dyDescent="0.25">
      <c r="B38" s="48" t="s">
        <v>2156</v>
      </c>
      <c r="C38" s="73" t="s">
        <v>1983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25.5" x14ac:dyDescent="0.25">
      <c r="B39" s="48" t="s">
        <v>2157</v>
      </c>
      <c r="C39" s="73" t="s">
        <v>1984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25.5" x14ac:dyDescent="0.25">
      <c r="B40" s="48" t="s">
        <v>2158</v>
      </c>
      <c r="C40" s="73" t="s">
        <v>1985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38.25" x14ac:dyDescent="0.25">
      <c r="B41" s="48" t="s">
        <v>2159</v>
      </c>
      <c r="C41" s="73" t="s">
        <v>1986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38.25" x14ac:dyDescent="0.25">
      <c r="B42" s="48" t="s">
        <v>2160</v>
      </c>
      <c r="C42" s="73" t="s">
        <v>1987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25.5" x14ac:dyDescent="0.25">
      <c r="B43" s="48" t="s">
        <v>2161</v>
      </c>
      <c r="C43" s="73" t="s">
        <v>1011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76.5" x14ac:dyDescent="0.25">
      <c r="B44" s="48" t="s">
        <v>2162</v>
      </c>
      <c r="C44" s="73" t="s">
        <v>1988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39" x14ac:dyDescent="0.25">
      <c r="B45" s="48" t="s">
        <v>2163</v>
      </c>
      <c r="C45" s="83" t="s">
        <v>1989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25.5" x14ac:dyDescent="0.25">
      <c r="B46" s="48" t="s">
        <v>2164</v>
      </c>
      <c r="C46" s="74" t="s">
        <v>1990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38.25" x14ac:dyDescent="0.25">
      <c r="B47" s="48" t="s">
        <v>2165</v>
      </c>
      <c r="C47" s="73" t="s">
        <v>1991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51" x14ac:dyDescent="0.25">
      <c r="B48" s="48" t="s">
        <v>2166</v>
      </c>
      <c r="C48" s="73" t="s">
        <v>1172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51" x14ac:dyDescent="0.25">
      <c r="B49" s="48" t="s">
        <v>2167</v>
      </c>
      <c r="C49" s="74" t="s">
        <v>1174</v>
      </c>
      <c r="D49" s="49"/>
      <c r="E49" s="24"/>
      <c r="F49" s="24"/>
      <c r="G49" s="24"/>
      <c r="H49" s="24"/>
      <c r="I49" s="114"/>
      <c r="J49" s="114"/>
      <c r="K49" s="114"/>
      <c r="L49" s="114"/>
      <c r="M49" s="54"/>
    </row>
    <row r="50" spans="2:13" ht="14.25" customHeight="1" x14ac:dyDescent="0.25">
      <c r="B50" s="55"/>
      <c r="C50" s="56"/>
      <c r="D50" s="16"/>
      <c r="E50" s="21"/>
      <c r="F50" s="21"/>
      <c r="G50" s="21"/>
      <c r="H50" s="21"/>
      <c r="I50" s="21"/>
      <c r="J50" s="21"/>
      <c r="K50" s="21"/>
      <c r="L50" s="21"/>
      <c r="M50" s="16"/>
    </row>
    <row r="51" spans="2:13" ht="15" customHeight="1" x14ac:dyDescent="0.25">
      <c r="B51" s="153" t="s">
        <v>425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</row>
    <row r="52" spans="2:13" ht="15" customHeight="1" x14ac:dyDescent="0.25">
      <c r="B52" s="16"/>
      <c r="C52" s="153" t="s">
        <v>426</v>
      </c>
      <c r="D52" s="153"/>
      <c r="E52" s="153"/>
      <c r="F52" s="153"/>
      <c r="G52" s="153"/>
      <c r="H52" s="153"/>
      <c r="I52" s="153"/>
      <c r="J52" s="153"/>
      <c r="K52" s="153"/>
      <c r="L52" s="153"/>
      <c r="M52" s="153"/>
    </row>
    <row r="53" spans="2:13" ht="15" customHeight="1" x14ac:dyDescent="0.25">
      <c r="B53" s="17"/>
      <c r="C53" s="153" t="s">
        <v>18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</row>
    <row r="54" spans="2:13" x14ac:dyDescent="0.25">
      <c r="B54" s="46"/>
      <c r="C54" s="46"/>
      <c r="D54" s="46"/>
      <c r="E54" s="8"/>
      <c r="F54" s="8"/>
      <c r="G54" s="8"/>
      <c r="H54" s="8"/>
      <c r="I54" s="8"/>
      <c r="J54" s="8"/>
      <c r="K54" s="8"/>
      <c r="L54" s="8"/>
      <c r="M54" s="9"/>
    </row>
    <row r="55" spans="2:13" x14ac:dyDescent="0.25">
      <c r="B55" s="46"/>
      <c r="C55" s="46"/>
      <c r="D55" s="47" t="s">
        <v>1343</v>
      </c>
      <c r="E55" s="161" t="s">
        <v>10</v>
      </c>
      <c r="F55" s="161"/>
      <c r="G55" s="161"/>
      <c r="H55" s="161"/>
      <c r="I55" s="161" t="s">
        <v>6</v>
      </c>
      <c r="J55" s="161"/>
      <c r="K55" s="161"/>
      <c r="L55" s="161"/>
      <c r="M55" s="9"/>
    </row>
    <row r="56" spans="2:13" ht="15" customHeight="1" x14ac:dyDescent="0.25">
      <c r="B56" s="8"/>
      <c r="C56" s="9"/>
      <c r="D56" s="147" t="s">
        <v>2168</v>
      </c>
      <c r="E56" s="3" t="s">
        <v>11</v>
      </c>
      <c r="F56" s="3" t="s">
        <v>12</v>
      </c>
      <c r="G56" s="3" t="s">
        <v>13</v>
      </c>
      <c r="H56" s="3" t="s">
        <v>14</v>
      </c>
      <c r="I56" s="10" t="s">
        <v>11</v>
      </c>
      <c r="J56" s="10" t="s">
        <v>12</v>
      </c>
      <c r="K56" s="10" t="s">
        <v>13</v>
      </c>
      <c r="L56" s="10" t="s">
        <v>14</v>
      </c>
      <c r="M56" s="9"/>
    </row>
    <row r="57" spans="2:13" x14ac:dyDescent="0.25">
      <c r="B57" s="8"/>
      <c r="C57" s="9"/>
      <c r="D57" s="147"/>
      <c r="E57" s="5">
        <f>SUM(E9:E49)</f>
        <v>0</v>
      </c>
      <c r="F57" s="5">
        <f t="shared" ref="F57:L57" si="0">SUM(F9:F49)</f>
        <v>0</v>
      </c>
      <c r="G57" s="5">
        <f t="shared" si="0"/>
        <v>0</v>
      </c>
      <c r="H57" s="5">
        <f t="shared" si="0"/>
        <v>0</v>
      </c>
      <c r="I57" s="18">
        <f t="shared" si="0"/>
        <v>0</v>
      </c>
      <c r="J57" s="18">
        <f t="shared" si="0"/>
        <v>0</v>
      </c>
      <c r="K57" s="18">
        <f t="shared" si="0"/>
        <v>0</v>
      </c>
      <c r="L57" s="18">
        <f t="shared" si="0"/>
        <v>0</v>
      </c>
      <c r="M57" s="9"/>
    </row>
    <row r="58" spans="2:13" x14ac:dyDescent="0.25">
      <c r="D58" s="6" t="s">
        <v>819</v>
      </c>
      <c r="E58" s="5">
        <f>SUM(E9+E10+E11+E12+E13+E14+E15+E16+E17+E19+E20+E23+E24+E25+E28+E29+E31+E32+E33+E34+E35+E36+E37+E38+E39+E40+E41+E42+E43+E44+E45+E46+E47+E48)</f>
        <v>0</v>
      </c>
      <c r="F58" s="5">
        <f t="shared" ref="F58:L58" si="1">SUM(F9+F10+F11+F12+F13+F14+F15+F16+F17+F19+F20+F23+F24+F25+F28+F29+F31+F32+F33+F34+F35+F36+F37+F38+F39+F40+F41+F42+F43+F44+F45+F46+F47+F48)</f>
        <v>0</v>
      </c>
      <c r="G58" s="5">
        <f t="shared" si="1"/>
        <v>0</v>
      </c>
      <c r="H58" s="5">
        <f t="shared" si="1"/>
        <v>0</v>
      </c>
      <c r="I58" s="18">
        <f t="shared" si="1"/>
        <v>0</v>
      </c>
      <c r="J58" s="18">
        <f t="shared" si="1"/>
        <v>0</v>
      </c>
      <c r="K58" s="18">
        <f t="shared" si="1"/>
        <v>0</v>
      </c>
      <c r="L58" s="18">
        <f t="shared" si="1"/>
        <v>0</v>
      </c>
    </row>
    <row r="59" spans="2:13" x14ac:dyDescent="0.25">
      <c r="D59" s="6" t="s">
        <v>2169</v>
      </c>
      <c r="E59" s="5">
        <f>SUM(E18+E21+E22+E26+E27+E30+E49)</f>
        <v>0</v>
      </c>
      <c r="F59" s="5">
        <f t="shared" ref="F59:L59" si="2">SUM(F18+F21+F22+F26+F27+F30+F49)</f>
        <v>0</v>
      </c>
      <c r="G59" s="5">
        <f t="shared" si="2"/>
        <v>0</v>
      </c>
      <c r="H59" s="5">
        <f t="shared" si="2"/>
        <v>0</v>
      </c>
      <c r="I59" s="18">
        <f t="shared" si="2"/>
        <v>0</v>
      </c>
      <c r="J59" s="18">
        <f t="shared" si="2"/>
        <v>0</v>
      </c>
      <c r="K59" s="18">
        <f t="shared" si="2"/>
        <v>0</v>
      </c>
      <c r="L59" s="18">
        <f t="shared" si="2"/>
        <v>0</v>
      </c>
    </row>
    <row r="60" spans="2:13" x14ac:dyDescent="0.25">
      <c r="D60" s="1"/>
      <c r="E60" s="2"/>
      <c r="F60" s="2"/>
      <c r="G60" s="2"/>
      <c r="H60" s="2"/>
      <c r="I60" s="2"/>
      <c r="J60" s="2"/>
      <c r="K60" s="2"/>
      <c r="L60" s="2"/>
    </row>
    <row r="61" spans="2:13" x14ac:dyDescent="0.25">
      <c r="D61" s="13" t="s">
        <v>376</v>
      </c>
      <c r="E61" s="14">
        <f>SUM(E58,H58)</f>
        <v>0</v>
      </c>
      <c r="F61" s="148">
        <f>SUM(E57,F57,H57)</f>
        <v>0</v>
      </c>
      <c r="G61" s="159" t="s">
        <v>377</v>
      </c>
      <c r="H61" s="159"/>
      <c r="I61" s="15">
        <f>SUM(I58,L58)</f>
        <v>0</v>
      </c>
      <c r="J61" s="150">
        <f>SUM(I57,J57,L57)</f>
        <v>0</v>
      </c>
      <c r="K61" s="160" t="s">
        <v>377</v>
      </c>
      <c r="L61" s="160"/>
    </row>
    <row r="62" spans="2:13" x14ac:dyDescent="0.25">
      <c r="D62" s="13" t="s">
        <v>378</v>
      </c>
      <c r="E62" s="14">
        <f>SUM(E59,F59,H59)</f>
        <v>0</v>
      </c>
      <c r="F62" s="148"/>
      <c r="G62" s="159"/>
      <c r="H62" s="159"/>
      <c r="I62" s="15">
        <f>SUM(I59,J59,L59)</f>
        <v>0</v>
      </c>
      <c r="J62" s="150"/>
      <c r="K62" s="160"/>
      <c r="L62" s="160"/>
    </row>
  </sheetData>
  <sheetProtection algorithmName="SHA-512" hashValue="evq4Vw3QVXHGJY0pEDgf/k/f61b+IiL5zJWXOD3g4hDbe+uAZhDWKE9GR9f0wqzoM91usUuTZnDb9crCmv7nmg==" saltValue="DkUqwIgXQZ70fOaRLUVfEw==" spinCount="100000" sheet="1" objects="1" scenarios="1"/>
  <mergeCells count="20">
    <mergeCell ref="F61:F62"/>
    <mergeCell ref="G61:H62"/>
    <mergeCell ref="J61:J62"/>
    <mergeCell ref="K61:L62"/>
    <mergeCell ref="B51:M51"/>
    <mergeCell ref="C52:M52"/>
    <mergeCell ref="C53:M53"/>
    <mergeCell ref="D56:D57"/>
    <mergeCell ref="E55:H55"/>
    <mergeCell ref="I55:L55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CA94F-AF83-4013-9B18-4754F89F4D18}">
  <dimension ref="B2:M13"/>
  <sheetViews>
    <sheetView workbookViewId="0">
      <selection activeCell="L16" sqref="L16"/>
    </sheetView>
  </sheetViews>
  <sheetFormatPr defaultRowHeight="15" x14ac:dyDescent="0.25"/>
  <cols>
    <col min="1" max="1" width="9.140625" style="8"/>
    <col min="2" max="2" width="22.140625" style="8" customWidth="1"/>
    <col min="3" max="16384" width="9.140625" style="8"/>
  </cols>
  <sheetData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36"/>
      <c r="L2" s="36"/>
      <c r="M2" s="36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37"/>
      <c r="L3" s="37"/>
      <c r="M3" s="37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38"/>
      <c r="L4" s="38"/>
      <c r="M4" s="38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</row>
    <row r="6" spans="2:13" x14ac:dyDescent="0.25">
      <c r="B6" s="39" t="s">
        <v>1343</v>
      </c>
      <c r="C6" s="152" t="s">
        <v>10</v>
      </c>
      <c r="D6" s="152"/>
      <c r="E6" s="152"/>
      <c r="F6" s="152"/>
      <c r="G6" s="152" t="s">
        <v>6</v>
      </c>
      <c r="H6" s="152"/>
      <c r="I6" s="152"/>
      <c r="J6" s="152"/>
    </row>
    <row r="7" spans="2:13" ht="30.75" customHeight="1" x14ac:dyDescent="0.25">
      <c r="B7" s="147" t="s">
        <v>2172</v>
      </c>
      <c r="C7" s="3" t="s">
        <v>11</v>
      </c>
      <c r="D7" s="3" t="s">
        <v>12</v>
      </c>
      <c r="E7" s="3" t="s">
        <v>13</v>
      </c>
      <c r="F7" s="3" t="s">
        <v>14</v>
      </c>
      <c r="G7" s="10" t="s">
        <v>11</v>
      </c>
      <c r="H7" s="10" t="s">
        <v>12</v>
      </c>
      <c r="I7" s="10" t="s">
        <v>13</v>
      </c>
      <c r="J7" s="10" t="s">
        <v>14</v>
      </c>
    </row>
    <row r="8" spans="2:13" ht="30.75" customHeight="1" x14ac:dyDescent="0.25">
      <c r="B8" s="147"/>
      <c r="C8" s="5">
        <f>SUM('6.1'!E52+'6.2'!E71+'6.3'!E77+'6.4'!E45+'6.5'!E39+'6.6'!E37+'6.7'!E47+'6.8'!E91+'6.9'!E66+'6.10'!E50+'6.11'!E41+'6.12'!E17+'6.13'!E64+'6.14'!E79+'6.15'!E88+'6.16'!E114+'6.17'!E85+'6.18'!E79+'6.19'!E100+'6.20'!E149+'6.21'!E30)</f>
        <v>0</v>
      </c>
      <c r="D8" s="5">
        <f>SUM('6.1'!F52+'6.2'!F71+'6.3'!F77+'6.4'!F45+'6.5'!F39+'6.6'!F37+'6.7'!F47+'6.8'!F91+'6.9'!F66+'6.10'!F50+'6.11'!F41+'6.12'!F17+'6.13'!F64+'6.14'!F79+'6.15'!F88+'6.16'!F114+'6.17'!F85+'6.18'!F79+'6.19'!F100+'6.20'!F149+'6.21'!F30)</f>
        <v>0</v>
      </c>
      <c r="E8" s="5">
        <f>SUM('6.1'!G52+'6.2'!G71+'6.3'!G77+'6.4'!G45+'6.5'!G39+'6.6'!G37+'6.7'!G47+'6.8'!G91+'6.9'!G66+'6.10'!G50+'6.11'!G41+'6.12'!G17+'6.13'!G64+'6.14'!G79+'6.15'!G88+'6.16'!G114+'6.17'!G85+'6.18'!G79+'6.19'!G100+'6.20'!G149+'6.21'!G30)</f>
        <v>0</v>
      </c>
      <c r="F8" s="5">
        <f>SUM('6.1'!H52+'6.2'!H71+'6.3'!H77+'6.4'!H45+'6.5'!H39+'6.6'!H37+'6.7'!H47+'6.8'!H91+'6.9'!H66+'6.10'!H50+'6.11'!H41+'6.12'!H17+'6.13'!H64+'6.14'!H79+'6.15'!H88+'6.16'!H114+'6.17'!H85+'6.18'!H79+'6.19'!H100+'6.20'!H149+'6.21'!H30)</f>
        <v>0</v>
      </c>
      <c r="G8" s="18">
        <f>SUM('6.1'!I52+'6.2'!I71+'6.3'!I77+'6.4'!I45+'6.5'!I39+'6.6'!I37+'6.7'!I47+'6.8'!I91+'6.9'!I66+'6.10'!I50+'6.11'!I41+'6.12'!I17+'6.13'!I64+'6.14'!I79+'6.15'!I88+'6.16'!I114+'6.17'!I85+'6.18'!I79+'6.19'!I100+'6.20'!I149+'6.21'!I30)</f>
        <v>0</v>
      </c>
      <c r="H8" s="18">
        <f>SUM('6.1'!J52+'6.2'!J71+'6.3'!J77+'6.4'!J45+'6.5'!J39+'6.6'!J37+'6.7'!J47+'6.8'!J91+'6.9'!J66+'6.10'!J50+'6.11'!J41+'6.12'!J17+'6.13'!J64+'6.14'!J79+'6.15'!J88+'6.16'!J114+'6.17'!J85+'6.18'!J79+'6.19'!J100+'6.20'!J149+'6.21'!J30)</f>
        <v>0</v>
      </c>
      <c r="I8" s="18">
        <f>SUM('6.1'!K52+'6.2'!K71+'6.3'!K77+'6.4'!K45+'6.5'!K39+'6.6'!K37+'6.7'!K47+'6.8'!K91+'6.9'!K66+'6.10'!K50+'6.11'!K41+'6.12'!K17+'6.13'!K64+'6.14'!K79+'6.15'!K88+'6.16'!K114+'6.17'!K85+'6.18'!K79+'6.19'!K100+'6.20'!K149+'6.21'!K30)</f>
        <v>0</v>
      </c>
      <c r="J8" s="18">
        <f>SUM('6.1'!L52+'6.2'!L71+'6.3'!L77+'6.4'!L45+'6.5'!L39+'6.6'!L37+'6.7'!L47+'6.8'!L91+'6.9'!L66+'6.10'!L50+'6.11'!L41+'6.12'!L17+'6.13'!L64+'6.14'!L79+'6.15'!L88+'6.16'!L114+'6.17'!L85+'6.18'!L79+'6.19'!L100+'6.20'!L149+'6.21'!L30)</f>
        <v>0</v>
      </c>
    </row>
    <row r="9" spans="2:13" ht="39.75" customHeight="1" x14ac:dyDescent="0.25">
      <c r="B9" s="6" t="s">
        <v>2170</v>
      </c>
      <c r="C9" s="5">
        <f>SUM('6.1'!E53+'6.2'!E72+'6.3'!E78+'6.4'!E46+'6.5'!E40+'6.6'!E38+'6.7'!E48+'6.8'!E92+'6.9'!E67+'6.10'!E51+'6.11'!E42+'6.12'!E18+'6.13'!E65+'6.14'!E80+'6.15'!E89+'6.16'!E115+'6.17'!E86+'6.18'!E80+'6.19'!E101+'6.20'!E150+'6.21'!E31)</f>
        <v>0</v>
      </c>
      <c r="D9" s="5">
        <f>SUM('6.1'!F53+'6.2'!F72+'6.3'!F78+'6.4'!F46+'6.5'!F40+'6.6'!F38+'6.7'!F48+'6.8'!F92+'6.9'!F67+'6.10'!F51+'6.11'!F42+'6.12'!F18+'6.13'!F65+'6.14'!F80+'6.15'!F89+'6.16'!F115+'6.17'!F86+'6.18'!F80+'6.19'!F101+'6.20'!F150+'6.21'!F31)</f>
        <v>0</v>
      </c>
      <c r="E9" s="5">
        <f>SUM('6.1'!G53+'6.2'!G72+'6.3'!G78+'6.4'!G46+'6.5'!G40+'6.6'!G38+'6.7'!G48+'6.8'!G92+'6.9'!G67+'6.10'!G51+'6.11'!G42+'6.12'!G18+'6.13'!G65+'6.14'!G80+'6.15'!G89+'6.16'!G115+'6.17'!G86+'6.18'!G80+'6.19'!G101+'6.20'!G150+'6.21'!G31)</f>
        <v>0</v>
      </c>
      <c r="F9" s="5">
        <f>SUM('6.1'!H53+'6.2'!H72+'6.3'!H78+'6.4'!H46+'6.5'!H40+'6.6'!H38+'6.7'!H48+'6.8'!H92+'6.9'!H67+'6.10'!H51+'6.11'!H42+'6.12'!H18+'6.13'!H65+'6.14'!H80+'6.15'!H89+'6.16'!H115+'6.17'!H86+'6.18'!H80+'6.19'!H101+'6.20'!H150+'6.21'!H31)</f>
        <v>0</v>
      </c>
      <c r="G9" s="18">
        <f>SUM('6.1'!I53+'6.2'!I72+'6.3'!I78+'6.4'!I46+'6.5'!I40+'6.6'!I38+'6.7'!I48+'6.8'!I92+'6.9'!I67+'6.10'!I51+'6.11'!I42+'6.12'!I18+'6.13'!I65+'6.14'!I80+'6.15'!I89+'6.16'!I115+'6.17'!I86+'6.18'!I80+'6.19'!I101+'6.20'!I150+'6.21'!I31)</f>
        <v>0</v>
      </c>
      <c r="H9" s="18">
        <f>SUM('6.1'!J53+'6.2'!J72+'6.3'!J78+'6.4'!J46+'6.5'!J40+'6.6'!J38+'6.7'!J48+'6.8'!J92+'6.9'!J67+'6.10'!J51+'6.11'!J42+'6.12'!J18+'6.13'!J65+'6.14'!J80+'6.15'!J89+'6.16'!J115+'6.17'!J86+'6.18'!J80+'6.19'!J101+'6.20'!J150+'6.21'!J31)</f>
        <v>0</v>
      </c>
      <c r="I9" s="18">
        <f>SUM('6.1'!K53+'6.2'!K72+'6.3'!K78+'6.4'!K46+'6.5'!K40+'6.6'!K38+'6.7'!K48+'6.8'!K92+'6.9'!K67+'6.10'!K51+'6.11'!K42+'6.12'!K18+'6.13'!K65+'6.14'!K80+'6.15'!K89+'6.16'!K115+'6.17'!K86+'6.18'!K80+'6.19'!K101+'6.20'!K150+'6.21'!K31)</f>
        <v>0</v>
      </c>
      <c r="J9" s="18">
        <f>SUM('6.1'!L53+'6.2'!L72+'6.3'!L78+'6.4'!L46+'6.5'!L40+'6.6'!L38+'6.7'!L48+'6.8'!L92+'6.9'!L67+'6.10'!L51+'6.11'!L42+'6.12'!L18+'6.13'!L65+'6.14'!L80+'6.15'!L89+'6.16'!L115+'6.17'!L86+'6.18'!L80+'6.19'!L101+'6.20'!L150+'6.21'!L31)</f>
        <v>0</v>
      </c>
    </row>
    <row r="10" spans="2:13" ht="30.75" customHeight="1" x14ac:dyDescent="0.25">
      <c r="B10" s="6" t="s">
        <v>2171</v>
      </c>
      <c r="C10" s="5">
        <f>SUM('6.1'!E54+'6.2'!E73+'6.3'!E79+'6.4'!E47+'6.5'!E41+'6.6'!E39+'6.7'!E49+'6.8'!E93+'6.9'!E68+'6.10'!E52+'6.11'!E43+'6.12'!E19+'6.13'!E66+'6.14'!E81+'6.15'!E90+'6.16'!E116+'6.17'!E87+'6.18'!E81+'6.19'!E102+'6.20'!E151+'6.21'!E32)</f>
        <v>0</v>
      </c>
      <c r="D10" s="5">
        <f>SUM('6.1'!F54+'6.2'!F73+'6.3'!F79+'6.4'!F47+'6.5'!F41+'6.6'!F39+'6.7'!F49+'6.8'!F93+'6.9'!F68+'6.10'!F52+'6.11'!F43+'6.12'!F19+'6.13'!F66+'6.14'!F81+'6.15'!F90+'6.16'!F116+'6.17'!F87+'6.18'!F81+'6.19'!F102+'6.20'!F151+'6.21'!F32)</f>
        <v>0</v>
      </c>
      <c r="E10" s="5">
        <f>SUM('6.1'!G54+'6.2'!G73+'6.3'!G79+'6.4'!G47+'6.5'!G41+'6.6'!G39+'6.7'!G49+'6.8'!G93+'6.9'!G68+'6.10'!G52+'6.11'!G43+'6.12'!G19+'6.13'!G66+'6.14'!G81+'6.15'!G90+'6.16'!G116+'6.17'!G87+'6.18'!G81+'6.19'!G102+'6.20'!G151+'6.21'!G32)</f>
        <v>0</v>
      </c>
      <c r="F10" s="5">
        <f>SUM('6.1'!H54+'6.2'!H73+'6.3'!H79+'6.4'!H47+'6.5'!H41+'6.6'!H39+'6.7'!H49+'6.8'!H93+'6.9'!H68+'6.10'!H52+'6.11'!H43+'6.12'!H19+'6.13'!H66+'6.14'!H81+'6.15'!H90+'6.16'!H116+'6.17'!H87+'6.18'!H81+'6.19'!H102+'6.20'!H151+'6.21'!H32)</f>
        <v>0</v>
      </c>
      <c r="G10" s="18">
        <f>SUM('6.1'!I54+'6.2'!I73+'6.3'!I79+'6.4'!I47+'6.5'!I41+'6.6'!I39+'6.7'!I49+'6.8'!I93+'6.9'!I68+'6.10'!I52+'6.11'!I43+'6.12'!I19+'6.13'!I66+'6.14'!I81+'6.15'!I90+'6.16'!I116+'6.17'!I87+'6.18'!I81+'6.19'!I102+'6.20'!I151+'6.21'!I32)</f>
        <v>0</v>
      </c>
      <c r="H10" s="18">
        <f>SUM('6.1'!J54+'6.2'!J73+'6.3'!J79+'6.4'!J47+'6.5'!J41+'6.6'!J39+'6.7'!J49+'6.8'!J93+'6.9'!J68+'6.10'!J52+'6.11'!J43+'6.12'!J19+'6.13'!J66+'6.14'!J81+'6.15'!J90+'6.16'!J116+'6.17'!J87+'6.18'!J81+'6.19'!J102+'6.20'!J151+'6.21'!J32)</f>
        <v>0</v>
      </c>
      <c r="I10" s="18">
        <f>SUM('6.1'!K54+'6.2'!K73+'6.3'!K79+'6.4'!K47+'6.5'!K41+'6.6'!K39+'6.7'!K49+'6.8'!K93+'6.9'!K68+'6.10'!K52+'6.11'!K43+'6.12'!K19+'6.13'!K66+'6.14'!K81+'6.15'!K90+'6.16'!K116+'6.17'!K87+'6.18'!K81+'6.19'!K102+'6.20'!K151+'6.21'!K32)</f>
        <v>0</v>
      </c>
      <c r="J10" s="18">
        <f>SUM('6.1'!L54+'6.2'!L73+'6.3'!L79+'6.4'!L47+'6.5'!L41+'6.6'!L39+'6.7'!L49+'6.8'!L93+'6.9'!L68+'6.10'!L52+'6.11'!L43+'6.12'!L19+'6.13'!L66+'6.14'!L81+'6.15'!L90+'6.16'!L116+'6.17'!L87+'6.18'!L81+'6.19'!L102+'6.20'!L151+'6.21'!L32)</f>
        <v>0</v>
      </c>
    </row>
    <row r="11" spans="2:13" x14ac:dyDescent="0.25">
      <c r="B11" s="1"/>
      <c r="C11" s="2"/>
      <c r="D11" s="2"/>
      <c r="E11" s="2"/>
      <c r="F11" s="2"/>
      <c r="G11" s="2"/>
      <c r="H11" s="2"/>
      <c r="I11" s="2"/>
      <c r="J11" s="2"/>
    </row>
    <row r="12" spans="2:13" x14ac:dyDescent="0.25">
      <c r="B12" s="13" t="s">
        <v>376</v>
      </c>
      <c r="C12" s="14">
        <f>SUM(C9,F9)</f>
        <v>0</v>
      </c>
      <c r="D12" s="148">
        <f>SUM(C8,D8,F8)</f>
        <v>0</v>
      </c>
      <c r="E12" s="149" t="s">
        <v>377</v>
      </c>
      <c r="F12" s="149"/>
      <c r="G12" s="15">
        <f>SUM(G9,J9)</f>
        <v>0</v>
      </c>
      <c r="H12" s="150">
        <f>SUM(G8,H8,J8)</f>
        <v>0</v>
      </c>
      <c r="I12" s="151" t="s">
        <v>377</v>
      </c>
      <c r="J12" s="151"/>
    </row>
    <row r="13" spans="2:13" x14ac:dyDescent="0.25">
      <c r="B13" s="13" t="s">
        <v>378</v>
      </c>
      <c r="C13" s="14">
        <f>SUM(C10,D10,F10)</f>
        <v>0</v>
      </c>
      <c r="D13" s="148"/>
      <c r="E13" s="149"/>
      <c r="F13" s="149"/>
      <c r="G13" s="15">
        <f>SUM(G10,H10,J10)</f>
        <v>0</v>
      </c>
      <c r="H13" s="150"/>
      <c r="I13" s="151"/>
      <c r="J13" s="151"/>
    </row>
  </sheetData>
  <sheetProtection algorithmName="SHA-512" hashValue="+0zjCT4l+4D2K4S8oI7Kj1rgRKF0wADdEMmHtk8sOEelPemSOUwq4hdoO/v6j3AzgzLWbWnNuVe+9i6Xq5aGGQ==" saltValue="zJeemTqCaRtHGGCMsKxhgQ==" spinCount="100000" sheet="1" objects="1" scenarios="1"/>
  <mergeCells count="10">
    <mergeCell ref="D12:D13"/>
    <mergeCell ref="E12:F13"/>
    <mergeCell ref="H12:H13"/>
    <mergeCell ref="I12:J13"/>
    <mergeCell ref="B2:J2"/>
    <mergeCell ref="B3:J3"/>
    <mergeCell ref="B4:J4"/>
    <mergeCell ref="C6:F6"/>
    <mergeCell ref="G6:J6"/>
    <mergeCell ref="B7:B8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D290-7CA2-4D2C-8D5C-D3D98C9D8D48}">
  <dimension ref="B1:M57"/>
  <sheetViews>
    <sheetView topLeftCell="A34" workbookViewId="0">
      <selection activeCell="M52" sqref="M52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2174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3506</v>
      </c>
      <c r="C9" s="64" t="s">
        <v>2175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63.75" x14ac:dyDescent="0.25">
      <c r="B10" s="48" t="s">
        <v>3507</v>
      </c>
      <c r="C10" s="64" t="s">
        <v>2176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3508</v>
      </c>
      <c r="C11" s="64" t="s">
        <v>2177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3509</v>
      </c>
      <c r="C12" s="64" t="s">
        <v>2346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38.25" x14ac:dyDescent="0.25">
      <c r="B13" s="48" t="s">
        <v>3510</v>
      </c>
      <c r="C13" s="64" t="s">
        <v>2347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38.25" x14ac:dyDescent="0.25">
      <c r="B14" s="48" t="s">
        <v>3511</v>
      </c>
      <c r="C14" s="64" t="s">
        <v>2348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89.25" x14ac:dyDescent="0.25">
      <c r="B15" s="48" t="s">
        <v>3512</v>
      </c>
      <c r="C15" s="73" t="s">
        <v>2178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89.25" x14ac:dyDescent="0.25">
      <c r="B16" s="48" t="s">
        <v>3513</v>
      </c>
      <c r="C16" s="73" t="s">
        <v>2179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3514</v>
      </c>
      <c r="C17" s="73" t="s">
        <v>2180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3515</v>
      </c>
      <c r="C18" s="73" t="s">
        <v>2181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63.75" x14ac:dyDescent="0.25">
      <c r="B19" s="48" t="s">
        <v>3516</v>
      </c>
      <c r="C19" s="73" t="s">
        <v>2182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63.75" x14ac:dyDescent="0.25">
      <c r="B20" s="48" t="s">
        <v>3517</v>
      </c>
      <c r="C20" s="73" t="s">
        <v>2183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25.5" x14ac:dyDescent="0.25">
      <c r="B21" s="48" t="s">
        <v>3518</v>
      </c>
      <c r="C21" s="74" t="s">
        <v>2184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3519</v>
      </c>
      <c r="C22" s="73" t="s">
        <v>2349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38.25" x14ac:dyDescent="0.25">
      <c r="B23" s="48" t="s">
        <v>3520</v>
      </c>
      <c r="C23" s="73" t="s">
        <v>2185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8.25" x14ac:dyDescent="0.25">
      <c r="B24" s="48" t="s">
        <v>3521</v>
      </c>
      <c r="C24" s="73" t="s">
        <v>2186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3522</v>
      </c>
      <c r="C25" s="74" t="s">
        <v>2350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51" x14ac:dyDescent="0.25">
      <c r="B26" s="48" t="s">
        <v>3523</v>
      </c>
      <c r="C26" s="64" t="s">
        <v>2187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63.75" x14ac:dyDescent="0.25">
      <c r="B27" s="48" t="s">
        <v>3524</v>
      </c>
      <c r="C27" s="74" t="s">
        <v>2188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63.75" x14ac:dyDescent="0.25">
      <c r="B28" s="48" t="s">
        <v>3525</v>
      </c>
      <c r="C28" s="73" t="s">
        <v>2351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ht="51" x14ac:dyDescent="0.25">
      <c r="B29" s="48" t="s">
        <v>3526</v>
      </c>
      <c r="C29" s="73" t="s">
        <v>2189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63.75" x14ac:dyDescent="0.25">
      <c r="B30" s="48" t="s">
        <v>3527</v>
      </c>
      <c r="C30" s="73" t="s">
        <v>2190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63.75" x14ac:dyDescent="0.25">
      <c r="B31" s="48" t="s">
        <v>3528</v>
      </c>
      <c r="C31" s="73" t="s">
        <v>2352</v>
      </c>
      <c r="D31" s="49"/>
      <c r="E31" s="24"/>
      <c r="F31" s="24"/>
      <c r="G31" s="24"/>
      <c r="H31" s="24"/>
      <c r="I31" s="53"/>
      <c r="J31" s="53"/>
      <c r="K31" s="53"/>
      <c r="L31" s="53"/>
      <c r="M31" s="54"/>
    </row>
    <row r="32" spans="2:13" ht="38.25" x14ac:dyDescent="0.25">
      <c r="B32" s="48" t="s">
        <v>3529</v>
      </c>
      <c r="C32" s="73" t="s">
        <v>2191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51" x14ac:dyDescent="0.25">
      <c r="B33" s="48" t="s">
        <v>3530</v>
      </c>
      <c r="C33" s="73" t="s">
        <v>2192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3531</v>
      </c>
      <c r="C34" s="73" t="s">
        <v>2193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51" x14ac:dyDescent="0.25">
      <c r="B35" s="48" t="s">
        <v>3532</v>
      </c>
      <c r="C35" s="73" t="s">
        <v>2194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25.5" x14ac:dyDescent="0.25">
      <c r="B36" s="48" t="s">
        <v>3533</v>
      </c>
      <c r="C36" s="73" t="s">
        <v>2195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25.5" x14ac:dyDescent="0.25">
      <c r="B37" s="48" t="s">
        <v>3534</v>
      </c>
      <c r="C37" s="73" t="s">
        <v>2196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38.25" x14ac:dyDescent="0.25">
      <c r="B38" s="48" t="s">
        <v>3535</v>
      </c>
      <c r="C38" s="73" t="s">
        <v>2197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39" x14ac:dyDescent="0.25">
      <c r="B39" s="48" t="s">
        <v>3536</v>
      </c>
      <c r="C39" s="83" t="s">
        <v>2198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38.25" x14ac:dyDescent="0.25">
      <c r="B40" s="48" t="s">
        <v>3537</v>
      </c>
      <c r="C40" s="74" t="s">
        <v>2199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76.5" x14ac:dyDescent="0.25">
      <c r="B41" s="48" t="s">
        <v>3538</v>
      </c>
      <c r="C41" s="73" t="s">
        <v>2200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38.25" x14ac:dyDescent="0.25">
      <c r="B42" s="48" t="s">
        <v>3539</v>
      </c>
      <c r="C42" s="73" t="s">
        <v>2353</v>
      </c>
      <c r="D42" s="49"/>
      <c r="E42" s="24"/>
      <c r="F42" s="24"/>
      <c r="G42" s="24"/>
      <c r="H42" s="24"/>
      <c r="I42" s="53"/>
      <c r="J42" s="53"/>
      <c r="K42" s="53"/>
      <c r="L42" s="53"/>
      <c r="M42" s="54"/>
    </row>
    <row r="43" spans="2:13" ht="25.5" x14ac:dyDescent="0.25">
      <c r="B43" s="48" t="s">
        <v>3540</v>
      </c>
      <c r="C43" s="73" t="s">
        <v>2201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25.5" x14ac:dyDescent="0.25">
      <c r="B44" s="48" t="s">
        <v>3541</v>
      </c>
      <c r="C44" s="73" t="s">
        <v>2354</v>
      </c>
      <c r="D44" s="49"/>
      <c r="E44" s="24"/>
      <c r="F44" s="24"/>
      <c r="G44" s="24"/>
      <c r="H44" s="24"/>
      <c r="I44" s="53"/>
      <c r="J44" s="53"/>
      <c r="K44" s="53"/>
      <c r="L44" s="53"/>
      <c r="M44" s="54"/>
    </row>
    <row r="45" spans="2:13" x14ac:dyDescent="0.25">
      <c r="B45" s="55"/>
      <c r="C45" s="115"/>
      <c r="D45" s="16"/>
      <c r="E45" s="21"/>
      <c r="F45" s="21"/>
      <c r="G45" s="21"/>
      <c r="H45" s="21"/>
      <c r="I45" s="21"/>
      <c r="J45" s="21"/>
      <c r="K45" s="21"/>
      <c r="L45" s="21"/>
      <c r="M45" s="16"/>
    </row>
    <row r="46" spans="2:13" ht="15" customHeight="1" x14ac:dyDescent="0.25">
      <c r="B46" s="153" t="s">
        <v>425</v>
      </c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</row>
    <row r="47" spans="2:13" ht="15" customHeight="1" x14ac:dyDescent="0.25">
      <c r="B47" s="16"/>
      <c r="C47" s="153" t="s">
        <v>426</v>
      </c>
      <c r="D47" s="153"/>
      <c r="E47" s="153"/>
      <c r="F47" s="153"/>
      <c r="G47" s="153"/>
      <c r="H47" s="153"/>
      <c r="I47" s="153"/>
      <c r="J47" s="153"/>
      <c r="K47" s="153"/>
      <c r="L47" s="153"/>
      <c r="M47" s="153"/>
    </row>
    <row r="48" spans="2:13" ht="15" customHeight="1" x14ac:dyDescent="0.25">
      <c r="B48" s="17"/>
      <c r="C48" s="153" t="s">
        <v>18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</row>
    <row r="49" spans="2:13" x14ac:dyDescent="0.25">
      <c r="B49" s="46"/>
      <c r="C49" s="46"/>
      <c r="D49" s="46"/>
      <c r="E49" s="8"/>
      <c r="F49" s="8"/>
      <c r="G49" s="8"/>
      <c r="H49" s="8"/>
      <c r="I49" s="8"/>
      <c r="J49" s="8"/>
      <c r="K49" s="8"/>
      <c r="L49" s="8"/>
      <c r="M49" s="9"/>
    </row>
    <row r="50" spans="2:13" x14ac:dyDescent="0.25">
      <c r="B50" s="46"/>
      <c r="C50" s="46"/>
      <c r="D50" s="47" t="s">
        <v>1343</v>
      </c>
      <c r="E50" s="161" t="s">
        <v>10</v>
      </c>
      <c r="F50" s="161"/>
      <c r="G50" s="161"/>
      <c r="H50" s="161"/>
      <c r="I50" s="161" t="s">
        <v>6</v>
      </c>
      <c r="J50" s="161"/>
      <c r="K50" s="161"/>
      <c r="L50" s="161"/>
      <c r="M50" s="9"/>
    </row>
    <row r="51" spans="2:13" ht="15" customHeight="1" x14ac:dyDescent="0.25">
      <c r="B51" s="8"/>
      <c r="C51" s="9"/>
      <c r="D51" s="147" t="s">
        <v>3449</v>
      </c>
      <c r="E51" s="3" t="s">
        <v>11</v>
      </c>
      <c r="F51" s="3" t="s">
        <v>12</v>
      </c>
      <c r="G51" s="3" t="s">
        <v>13</v>
      </c>
      <c r="H51" s="3" t="s">
        <v>14</v>
      </c>
      <c r="I51" s="10" t="s">
        <v>11</v>
      </c>
      <c r="J51" s="10" t="s">
        <v>12</v>
      </c>
      <c r="K51" s="10" t="s">
        <v>13</v>
      </c>
      <c r="L51" s="10" t="s">
        <v>14</v>
      </c>
      <c r="M51" s="9"/>
    </row>
    <row r="52" spans="2:13" x14ac:dyDescent="0.25">
      <c r="B52" s="8"/>
      <c r="C52" s="9"/>
      <c r="D52" s="147"/>
      <c r="E52" s="5">
        <f>SUM(E9:E44)</f>
        <v>0</v>
      </c>
      <c r="F52" s="5">
        <f t="shared" ref="F52:L52" si="0">SUM(F9:F44)</f>
        <v>0</v>
      </c>
      <c r="G52" s="5">
        <f t="shared" si="0"/>
        <v>0</v>
      </c>
      <c r="H52" s="5">
        <f t="shared" si="0"/>
        <v>0</v>
      </c>
      <c r="I52" s="18">
        <f t="shared" si="0"/>
        <v>0</v>
      </c>
      <c r="J52" s="18">
        <f t="shared" si="0"/>
        <v>0</v>
      </c>
      <c r="K52" s="18">
        <f t="shared" si="0"/>
        <v>0</v>
      </c>
      <c r="L52" s="18">
        <f t="shared" si="0"/>
        <v>0</v>
      </c>
      <c r="M52" s="9"/>
    </row>
    <row r="53" spans="2:13" x14ac:dyDescent="0.25">
      <c r="D53" s="6" t="s">
        <v>3451</v>
      </c>
      <c r="E53" s="5">
        <f>SUM(E9+E10+E11+E15+E16+E17+E18+E19+E20+E21+E23+E24+E26+E27+E29+E30+E32+E33+E34+E35+E36+E37+E38+E39+E40+E41+E43)</f>
        <v>0</v>
      </c>
      <c r="F53" s="5">
        <f t="shared" ref="F53:L53" si="1">SUM(F9+F10+F11+F15+F16+F17+F18+F19+F20+F21+F23+F24+F26+F27+F29+F30+F32+F33+F34+F35+F36+F37+F38+F39+F40+F41+F43)</f>
        <v>0</v>
      </c>
      <c r="G53" s="5">
        <f t="shared" si="1"/>
        <v>0</v>
      </c>
      <c r="H53" s="5">
        <f t="shared" si="1"/>
        <v>0</v>
      </c>
      <c r="I53" s="18">
        <f t="shared" si="1"/>
        <v>0</v>
      </c>
      <c r="J53" s="18">
        <f t="shared" si="1"/>
        <v>0</v>
      </c>
      <c r="K53" s="18">
        <f t="shared" si="1"/>
        <v>0</v>
      </c>
      <c r="L53" s="18">
        <f t="shared" si="1"/>
        <v>0</v>
      </c>
    </row>
    <row r="54" spans="2:13" x14ac:dyDescent="0.25">
      <c r="D54" s="6" t="s">
        <v>820</v>
      </c>
      <c r="E54" s="5">
        <f>SUM(E12+E13+E14+E22+E25+E28+E31+E42+E44)</f>
        <v>0</v>
      </c>
      <c r="F54" s="5">
        <f t="shared" ref="F54:L54" si="2">SUM(F12+F13+F14+F22+F25+F28+F31+F42+F44)</f>
        <v>0</v>
      </c>
      <c r="G54" s="5">
        <f t="shared" si="2"/>
        <v>0</v>
      </c>
      <c r="H54" s="5">
        <f t="shared" si="2"/>
        <v>0</v>
      </c>
      <c r="I54" s="18">
        <f t="shared" si="2"/>
        <v>0</v>
      </c>
      <c r="J54" s="18">
        <f t="shared" si="2"/>
        <v>0</v>
      </c>
      <c r="K54" s="18">
        <f t="shared" si="2"/>
        <v>0</v>
      </c>
      <c r="L54" s="18">
        <f t="shared" si="2"/>
        <v>0</v>
      </c>
    </row>
    <row r="55" spans="2:13" x14ac:dyDescent="0.25">
      <c r="D55" s="1"/>
      <c r="E55" s="2"/>
      <c r="F55" s="2"/>
      <c r="G55" s="2"/>
      <c r="H55" s="2"/>
      <c r="I55" s="2"/>
      <c r="J55" s="2"/>
      <c r="K55" s="2"/>
      <c r="L55" s="2"/>
    </row>
    <row r="56" spans="2:13" x14ac:dyDescent="0.25">
      <c r="D56" s="13" t="s">
        <v>376</v>
      </c>
      <c r="E56" s="14">
        <f>SUM(E53,H53)</f>
        <v>0</v>
      </c>
      <c r="F56" s="148">
        <f>SUM(E52,F52,H52)</f>
        <v>0</v>
      </c>
      <c r="G56" s="159" t="s">
        <v>377</v>
      </c>
      <c r="H56" s="159"/>
      <c r="I56" s="15">
        <f>SUM(I53,L53)</f>
        <v>0</v>
      </c>
      <c r="J56" s="150">
        <f>SUM(I52,J52,L52)</f>
        <v>0</v>
      </c>
      <c r="K56" s="160" t="s">
        <v>377</v>
      </c>
      <c r="L56" s="160"/>
    </row>
    <row r="57" spans="2:13" x14ac:dyDescent="0.25">
      <c r="D57" s="13" t="s">
        <v>378</v>
      </c>
      <c r="E57" s="14">
        <f>SUM(E54,F54,H54)</f>
        <v>0</v>
      </c>
      <c r="F57" s="148"/>
      <c r="G57" s="159"/>
      <c r="H57" s="159"/>
      <c r="I57" s="15">
        <f>SUM(I54,J54,L54)</f>
        <v>0</v>
      </c>
      <c r="J57" s="150"/>
      <c r="K57" s="160"/>
      <c r="L57" s="160"/>
    </row>
  </sheetData>
  <sheetProtection algorithmName="SHA-512" hashValue="VKOSknBFTTwqxpE3+txE7vDjrqpZSktQ3MYiZFMgkLekpY5jOj7CIPq7hyBzl7E5KY1PKf3ycxirvgbRUaBPaQ==" saltValue="0TDCJn8HenGLSry50lPM7A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B46:M46"/>
    <mergeCell ref="C47:M47"/>
    <mergeCell ref="C48:M48"/>
    <mergeCell ref="D51:D52"/>
    <mergeCell ref="F56:F57"/>
    <mergeCell ref="G56:H57"/>
    <mergeCell ref="J56:J57"/>
    <mergeCell ref="K56:L57"/>
    <mergeCell ref="E50:H50"/>
    <mergeCell ref="I50:L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412E8-B91D-4B72-A74B-5154F4B6D155}">
  <sheetPr>
    <pageSetUpPr fitToPage="1"/>
  </sheetPr>
  <dimension ref="A1:M110"/>
  <sheetViews>
    <sheetView topLeftCell="A85" workbookViewId="0">
      <selection activeCell="F93" sqref="F93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1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1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1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1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1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1:13" ht="15.75" customHeight="1" x14ac:dyDescent="0.25">
      <c r="B6" s="158" t="s">
        <v>60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ht="51.75" customHeight="1" x14ac:dyDescent="0.25">
      <c r="A7" s="171"/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1:13" ht="25.5" customHeight="1" x14ac:dyDescent="0.25">
      <c r="A8" s="171"/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1:13" ht="38.25" x14ac:dyDescent="0.25">
      <c r="B9" s="48" t="s">
        <v>444</v>
      </c>
      <c r="C9" s="41" t="s">
        <v>61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1:13" ht="51" x14ac:dyDescent="0.25">
      <c r="B10" s="48" t="s">
        <v>445</v>
      </c>
      <c r="C10" s="41" t="s">
        <v>427</v>
      </c>
      <c r="D10" s="49"/>
      <c r="E10" s="24"/>
      <c r="F10" s="24"/>
      <c r="G10" s="24"/>
      <c r="H10" s="24"/>
      <c r="I10" s="53"/>
      <c r="J10" s="53"/>
      <c r="K10" s="53"/>
      <c r="L10" s="53"/>
      <c r="M10" s="54"/>
    </row>
    <row r="11" spans="1:13" ht="51" x14ac:dyDescent="0.25">
      <c r="B11" s="48" t="s">
        <v>446</v>
      </c>
      <c r="C11" s="41" t="s">
        <v>428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1:13" ht="51" x14ac:dyDescent="0.25">
      <c r="B12" s="48" t="s">
        <v>447</v>
      </c>
      <c r="C12" s="41" t="s">
        <v>62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1:13" ht="38.25" x14ac:dyDescent="0.25">
      <c r="B13" s="48" t="s">
        <v>448</v>
      </c>
      <c r="C13" s="41" t="s">
        <v>63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1:13" ht="25.5" x14ac:dyDescent="0.25">
      <c r="B14" s="48" t="s">
        <v>449</v>
      </c>
      <c r="C14" s="41" t="s">
        <v>429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1:13" ht="38.25" x14ac:dyDescent="0.25">
      <c r="B15" s="48" t="s">
        <v>450</v>
      </c>
      <c r="C15" s="51" t="s">
        <v>430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1:13" ht="38.25" x14ac:dyDescent="0.25">
      <c r="B16" s="48" t="s">
        <v>451</v>
      </c>
      <c r="C16" s="41" t="s">
        <v>64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51" x14ac:dyDescent="0.25">
      <c r="B17" s="48" t="s">
        <v>452</v>
      </c>
      <c r="C17" s="41" t="s">
        <v>65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453</v>
      </c>
      <c r="C18" s="41" t="s">
        <v>66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454</v>
      </c>
      <c r="C19" s="51" t="s">
        <v>67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51.75" x14ac:dyDescent="0.25">
      <c r="B20" s="48" t="s">
        <v>455</v>
      </c>
      <c r="C20" s="52" t="s">
        <v>68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25.5" x14ac:dyDescent="0.25">
      <c r="B21" s="48" t="s">
        <v>456</v>
      </c>
      <c r="C21" s="58" t="s">
        <v>69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6.25" x14ac:dyDescent="0.25">
      <c r="B22" s="48" t="s">
        <v>457</v>
      </c>
      <c r="C22" s="52" t="s">
        <v>431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63.75" x14ac:dyDescent="0.25">
      <c r="B23" s="48" t="s">
        <v>458</v>
      </c>
      <c r="C23" s="41" t="s">
        <v>432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63.75" x14ac:dyDescent="0.25">
      <c r="B24" s="48" t="s">
        <v>459</v>
      </c>
      <c r="C24" s="41" t="s">
        <v>70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25.5" x14ac:dyDescent="0.25">
      <c r="B25" s="48" t="s">
        <v>460</v>
      </c>
      <c r="C25" s="41" t="s">
        <v>71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25.5" x14ac:dyDescent="0.25">
      <c r="B26" s="48" t="s">
        <v>461</v>
      </c>
      <c r="C26" s="41" t="s">
        <v>433</v>
      </c>
      <c r="D26" s="49"/>
      <c r="E26" s="24"/>
      <c r="F26" s="24"/>
      <c r="G26" s="24"/>
      <c r="H26" s="24"/>
      <c r="I26" s="53"/>
      <c r="J26" s="53"/>
      <c r="K26" s="53"/>
      <c r="L26" s="53"/>
      <c r="M26" s="54"/>
    </row>
    <row r="27" spans="2:13" ht="25.5" x14ac:dyDescent="0.25">
      <c r="B27" s="48" t="s">
        <v>462</v>
      </c>
      <c r="C27" s="41" t="s">
        <v>434</v>
      </c>
      <c r="D27" s="49"/>
      <c r="E27" s="24"/>
      <c r="F27" s="24"/>
      <c r="G27" s="24"/>
      <c r="H27" s="24"/>
      <c r="I27" s="53"/>
      <c r="J27" s="53"/>
      <c r="K27" s="53"/>
      <c r="L27" s="53"/>
      <c r="M27" s="54"/>
    </row>
    <row r="28" spans="2:13" ht="25.5" x14ac:dyDescent="0.25">
      <c r="B28" s="48" t="s">
        <v>463</v>
      </c>
      <c r="C28" s="41" t="s">
        <v>72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63.75" x14ac:dyDescent="0.25">
      <c r="B29" s="48" t="s">
        <v>464</v>
      </c>
      <c r="C29" s="59" t="s">
        <v>73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465</v>
      </c>
      <c r="C30" s="41" t="s">
        <v>74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63.75" x14ac:dyDescent="0.25">
      <c r="B31" s="48" t="s">
        <v>466</v>
      </c>
      <c r="C31" s="41" t="s">
        <v>435</v>
      </c>
      <c r="D31" s="49"/>
      <c r="E31" s="24"/>
      <c r="F31" s="24"/>
      <c r="G31" s="24"/>
      <c r="H31" s="24"/>
      <c r="I31" s="53"/>
      <c r="J31" s="53"/>
      <c r="K31" s="53"/>
      <c r="L31" s="53"/>
      <c r="M31" s="54"/>
    </row>
    <row r="32" spans="2:13" ht="63.75" x14ac:dyDescent="0.25">
      <c r="B32" s="48" t="s">
        <v>467</v>
      </c>
      <c r="C32" s="41" t="s">
        <v>436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76.5" x14ac:dyDescent="0.25">
      <c r="B33" s="48" t="s">
        <v>468</v>
      </c>
      <c r="C33" s="41" t="s">
        <v>437</v>
      </c>
      <c r="D33" s="49"/>
      <c r="E33" s="24"/>
      <c r="F33" s="24"/>
      <c r="G33" s="24"/>
      <c r="H33" s="24"/>
      <c r="I33" s="53"/>
      <c r="J33" s="53"/>
      <c r="K33" s="53"/>
      <c r="L33" s="53"/>
      <c r="M33" s="54"/>
    </row>
    <row r="34" spans="2:13" ht="63.75" x14ac:dyDescent="0.25">
      <c r="B34" s="48" t="s">
        <v>469</v>
      </c>
      <c r="C34" s="41" t="s">
        <v>75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38.25" x14ac:dyDescent="0.25">
      <c r="B35" s="48" t="s">
        <v>470</v>
      </c>
      <c r="C35" s="41" t="s">
        <v>438</v>
      </c>
      <c r="D35" s="49"/>
      <c r="E35" s="24"/>
      <c r="F35" s="24"/>
      <c r="G35" s="24"/>
      <c r="H35" s="24"/>
      <c r="I35" s="53"/>
      <c r="J35" s="53"/>
      <c r="K35" s="53"/>
      <c r="L35" s="53"/>
      <c r="M35" s="54"/>
    </row>
    <row r="36" spans="2:13" ht="51" x14ac:dyDescent="0.25">
      <c r="B36" s="48" t="s">
        <v>471</v>
      </c>
      <c r="C36" s="41" t="s">
        <v>439</v>
      </c>
      <c r="D36" s="49"/>
      <c r="E36" s="24"/>
      <c r="F36" s="24"/>
      <c r="G36" s="24"/>
      <c r="H36" s="24"/>
      <c r="I36" s="53"/>
      <c r="J36" s="53"/>
      <c r="K36" s="53"/>
      <c r="L36" s="53"/>
      <c r="M36" s="54"/>
    </row>
    <row r="37" spans="2:13" ht="25.5" x14ac:dyDescent="0.25">
      <c r="B37" s="48" t="s">
        <v>472</v>
      </c>
      <c r="C37" s="51" t="s">
        <v>76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25.5" x14ac:dyDescent="0.25">
      <c r="B38" s="48" t="s">
        <v>473</v>
      </c>
      <c r="C38" s="41" t="s">
        <v>440</v>
      </c>
      <c r="D38" s="49"/>
      <c r="E38" s="24"/>
      <c r="F38" s="24"/>
      <c r="G38" s="24"/>
      <c r="H38" s="24"/>
      <c r="I38" s="53"/>
      <c r="J38" s="53"/>
      <c r="K38" s="53"/>
      <c r="L38" s="53"/>
      <c r="M38" s="54"/>
    </row>
    <row r="39" spans="2:13" ht="102" x14ac:dyDescent="0.25">
      <c r="B39" s="48" t="s">
        <v>474</v>
      </c>
      <c r="C39" s="41" t="s">
        <v>441</v>
      </c>
      <c r="D39" s="49"/>
      <c r="E39" s="24"/>
      <c r="F39" s="24"/>
      <c r="G39" s="24"/>
      <c r="H39" s="24"/>
      <c r="I39" s="53"/>
      <c r="J39" s="53"/>
      <c r="K39" s="53"/>
      <c r="L39" s="53"/>
      <c r="M39" s="54"/>
    </row>
    <row r="40" spans="2:13" ht="63.75" x14ac:dyDescent="0.25">
      <c r="B40" s="48" t="s">
        <v>475</v>
      </c>
      <c r="C40" s="41" t="s">
        <v>442</v>
      </c>
      <c r="D40" s="49"/>
      <c r="E40" s="24"/>
      <c r="F40" s="24"/>
      <c r="G40" s="24"/>
      <c r="H40" s="24"/>
      <c r="I40" s="53"/>
      <c r="J40" s="53"/>
      <c r="K40" s="53"/>
      <c r="L40" s="53"/>
      <c r="M40" s="54"/>
    </row>
    <row r="41" spans="2:13" ht="39" x14ac:dyDescent="0.25">
      <c r="B41" s="48" t="s">
        <v>476</v>
      </c>
      <c r="C41" s="52" t="s">
        <v>77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75" customHeight="1" x14ac:dyDescent="0.25">
      <c r="B42" s="48" t="s">
        <v>477</v>
      </c>
      <c r="C42" s="41" t="s">
        <v>78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63.75" x14ac:dyDescent="0.25">
      <c r="B43" s="48" t="s">
        <v>478</v>
      </c>
      <c r="C43" s="41" t="s">
        <v>79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51" x14ac:dyDescent="0.25">
      <c r="B44" s="48" t="s">
        <v>479</v>
      </c>
      <c r="C44" s="41" t="s">
        <v>80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38.25" x14ac:dyDescent="0.25">
      <c r="B45" s="48" t="s">
        <v>480</v>
      </c>
      <c r="C45" s="41" t="s">
        <v>81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63.75" x14ac:dyDescent="0.25">
      <c r="B46" s="48" t="s">
        <v>481</v>
      </c>
      <c r="C46" s="41" t="s">
        <v>82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89.25" x14ac:dyDescent="0.25">
      <c r="B47" s="48" t="s">
        <v>482</v>
      </c>
      <c r="C47" s="41" t="s">
        <v>83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38.25" x14ac:dyDescent="0.25">
      <c r="B48" s="48" t="s">
        <v>483</v>
      </c>
      <c r="C48" s="41" t="s">
        <v>84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25.5" x14ac:dyDescent="0.25">
      <c r="B49" s="48" t="s">
        <v>484</v>
      </c>
      <c r="C49" s="41" t="s">
        <v>85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63.75" x14ac:dyDescent="0.25">
      <c r="B50" s="48" t="s">
        <v>485</v>
      </c>
      <c r="C50" s="41" t="s">
        <v>86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38.25" x14ac:dyDescent="0.25">
      <c r="B51" s="48" t="s">
        <v>486</v>
      </c>
      <c r="C51" s="41" t="s">
        <v>87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114.75" x14ac:dyDescent="0.25">
      <c r="B52" s="48" t="s">
        <v>487</v>
      </c>
      <c r="C52" s="41" t="s">
        <v>88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38.25" x14ac:dyDescent="0.25">
      <c r="B53" s="48" t="s">
        <v>488</v>
      </c>
      <c r="C53" s="41" t="s">
        <v>89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x14ac:dyDescent="0.25">
      <c r="B54" s="48" t="s">
        <v>489</v>
      </c>
      <c r="C54" s="41" t="s">
        <v>90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63.75" x14ac:dyDescent="0.25">
      <c r="B55" s="48" t="s">
        <v>490</v>
      </c>
      <c r="C55" s="41" t="s">
        <v>91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63.75" x14ac:dyDescent="0.25">
      <c r="B56" s="48" t="s">
        <v>491</v>
      </c>
      <c r="C56" s="41" t="s">
        <v>92</v>
      </c>
      <c r="D56" s="49"/>
      <c r="E56" s="24"/>
      <c r="F56" s="24"/>
      <c r="G56" s="24"/>
      <c r="H56" s="24"/>
      <c r="I56" s="43"/>
      <c r="J56" s="43"/>
      <c r="K56" s="43"/>
      <c r="L56" s="43"/>
      <c r="M56" s="50"/>
    </row>
    <row r="57" spans="2:13" ht="38.25" x14ac:dyDescent="0.25">
      <c r="B57" s="48" t="s">
        <v>492</v>
      </c>
      <c r="C57" s="41" t="s">
        <v>93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25.5" x14ac:dyDescent="0.25">
      <c r="B58" s="48" t="s">
        <v>493</v>
      </c>
      <c r="C58" s="41" t="s">
        <v>94</v>
      </c>
      <c r="D58" s="49"/>
      <c r="E58" s="24"/>
      <c r="F58" s="24"/>
      <c r="G58" s="24"/>
      <c r="H58" s="24"/>
      <c r="I58" s="43"/>
      <c r="J58" s="43"/>
      <c r="K58" s="43"/>
      <c r="L58" s="43"/>
      <c r="M58" s="50"/>
    </row>
    <row r="59" spans="2:13" ht="25.5" x14ac:dyDescent="0.25">
      <c r="B59" s="48" t="s">
        <v>494</v>
      </c>
      <c r="C59" s="41" t="s">
        <v>95</v>
      </c>
      <c r="D59" s="49"/>
      <c r="E59" s="24"/>
      <c r="F59" s="24"/>
      <c r="G59" s="24"/>
      <c r="H59" s="24"/>
      <c r="I59" s="43"/>
      <c r="J59" s="43"/>
      <c r="K59" s="43"/>
      <c r="L59" s="43"/>
      <c r="M59" s="50"/>
    </row>
    <row r="60" spans="2:13" ht="51" x14ac:dyDescent="0.25">
      <c r="B60" s="48" t="s">
        <v>495</v>
      </c>
      <c r="C60" s="41" t="s">
        <v>96</v>
      </c>
      <c r="D60" s="49"/>
      <c r="E60" s="24"/>
      <c r="F60" s="24"/>
      <c r="G60" s="24"/>
      <c r="H60" s="24"/>
      <c r="I60" s="43"/>
      <c r="J60" s="43"/>
      <c r="K60" s="43"/>
      <c r="L60" s="43"/>
      <c r="M60" s="50"/>
    </row>
    <row r="61" spans="2:13" ht="25.5" x14ac:dyDescent="0.25">
      <c r="B61" s="48" t="s">
        <v>496</v>
      </c>
      <c r="C61" s="41" t="s">
        <v>97</v>
      </c>
      <c r="D61" s="49"/>
      <c r="E61" s="24"/>
      <c r="F61" s="24"/>
      <c r="G61" s="24"/>
      <c r="H61" s="24"/>
      <c r="I61" s="43"/>
      <c r="J61" s="43"/>
      <c r="K61" s="43"/>
      <c r="L61" s="43"/>
      <c r="M61" s="50"/>
    </row>
    <row r="62" spans="2:13" ht="38.25" x14ac:dyDescent="0.25">
      <c r="B62" s="48" t="s">
        <v>497</v>
      </c>
      <c r="C62" s="41" t="s">
        <v>98</v>
      </c>
      <c r="D62" s="49"/>
      <c r="E62" s="24"/>
      <c r="F62" s="24"/>
      <c r="G62" s="24"/>
      <c r="H62" s="24"/>
      <c r="I62" s="43"/>
      <c r="J62" s="43"/>
      <c r="K62" s="43"/>
      <c r="L62" s="43"/>
      <c r="M62" s="50"/>
    </row>
    <row r="63" spans="2:13" ht="25.5" x14ac:dyDescent="0.25">
      <c r="B63" s="48" t="s">
        <v>498</v>
      </c>
      <c r="C63" s="41" t="s">
        <v>99</v>
      </c>
      <c r="D63" s="49"/>
      <c r="E63" s="24"/>
      <c r="F63" s="24"/>
      <c r="G63" s="24"/>
      <c r="H63" s="24"/>
      <c r="I63" s="43"/>
      <c r="J63" s="43"/>
      <c r="K63" s="43"/>
      <c r="L63" s="43"/>
      <c r="M63" s="50"/>
    </row>
    <row r="64" spans="2:13" ht="25.5" x14ac:dyDescent="0.25">
      <c r="B64" s="48" t="s">
        <v>499</v>
      </c>
      <c r="C64" s="41" t="s">
        <v>100</v>
      </c>
      <c r="D64" s="49"/>
      <c r="E64" s="24"/>
      <c r="F64" s="24"/>
      <c r="G64" s="24"/>
      <c r="H64" s="24"/>
      <c r="I64" s="43"/>
      <c r="J64" s="43"/>
      <c r="K64" s="43"/>
      <c r="L64" s="43"/>
      <c r="M64" s="50"/>
    </row>
    <row r="65" spans="2:13" ht="58.5" customHeight="1" x14ac:dyDescent="0.25">
      <c r="B65" s="48" t="s">
        <v>500</v>
      </c>
      <c r="C65" s="41" t="s">
        <v>101</v>
      </c>
      <c r="D65" s="49"/>
      <c r="E65" s="24"/>
      <c r="F65" s="24"/>
      <c r="G65" s="24"/>
      <c r="H65" s="24"/>
      <c r="I65" s="43"/>
      <c r="J65" s="43"/>
      <c r="K65" s="43"/>
      <c r="L65" s="43"/>
      <c r="M65" s="50"/>
    </row>
    <row r="66" spans="2:13" ht="25.5" x14ac:dyDescent="0.25">
      <c r="B66" s="48" t="s">
        <v>501</v>
      </c>
      <c r="C66" s="41" t="s">
        <v>102</v>
      </c>
      <c r="D66" s="49"/>
      <c r="E66" s="24"/>
      <c r="F66" s="24"/>
      <c r="G66" s="24"/>
      <c r="H66" s="24"/>
      <c r="I66" s="43"/>
      <c r="J66" s="43"/>
      <c r="K66" s="43"/>
      <c r="L66" s="43"/>
      <c r="M66" s="50"/>
    </row>
    <row r="67" spans="2:13" ht="38.25" x14ac:dyDescent="0.25">
      <c r="B67" s="48" t="s">
        <v>502</v>
      </c>
      <c r="C67" s="41" t="s">
        <v>103</v>
      </c>
      <c r="D67" s="49"/>
      <c r="E67" s="24"/>
      <c r="F67" s="24"/>
      <c r="G67" s="24"/>
      <c r="H67" s="24"/>
      <c r="I67" s="43"/>
      <c r="J67" s="43"/>
      <c r="K67" s="43"/>
      <c r="L67" s="43"/>
      <c r="M67" s="50"/>
    </row>
    <row r="68" spans="2:13" ht="58.5" customHeight="1" x14ac:dyDescent="0.25">
      <c r="B68" s="48" t="s">
        <v>503</v>
      </c>
      <c r="C68" s="41" t="s">
        <v>104</v>
      </c>
      <c r="D68" s="49"/>
      <c r="E68" s="24"/>
      <c r="F68" s="24"/>
      <c r="G68" s="24"/>
      <c r="H68" s="24"/>
      <c r="I68" s="43"/>
      <c r="J68" s="43"/>
      <c r="K68" s="43"/>
      <c r="L68" s="43"/>
      <c r="M68" s="50"/>
    </row>
    <row r="69" spans="2:13" ht="76.5" x14ac:dyDescent="0.25">
      <c r="B69" s="48" t="s">
        <v>504</v>
      </c>
      <c r="C69" s="41" t="s">
        <v>105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102" x14ac:dyDescent="0.25">
      <c r="B70" s="48" t="s">
        <v>505</v>
      </c>
      <c r="C70" s="41" t="s">
        <v>106</v>
      </c>
      <c r="D70" s="49"/>
      <c r="E70" s="24"/>
      <c r="F70" s="24"/>
      <c r="G70" s="24"/>
      <c r="H70" s="24"/>
      <c r="I70" s="43"/>
      <c r="J70" s="43"/>
      <c r="K70" s="43"/>
      <c r="L70" s="43"/>
      <c r="M70" s="50"/>
    </row>
    <row r="71" spans="2:13" ht="63.75" x14ac:dyDescent="0.25">
      <c r="B71" s="48" t="s">
        <v>506</v>
      </c>
      <c r="C71" s="41" t="s">
        <v>107</v>
      </c>
      <c r="D71" s="49"/>
      <c r="E71" s="24"/>
      <c r="F71" s="24"/>
      <c r="G71" s="24"/>
      <c r="H71" s="24"/>
      <c r="I71" s="43"/>
      <c r="J71" s="43"/>
      <c r="K71" s="43"/>
      <c r="L71" s="43"/>
      <c r="M71" s="50"/>
    </row>
    <row r="72" spans="2:13" ht="58.5" customHeight="1" x14ac:dyDescent="0.25">
      <c r="B72" s="48" t="s">
        <v>507</v>
      </c>
      <c r="C72" s="41" t="s">
        <v>108</v>
      </c>
      <c r="D72" s="49"/>
      <c r="E72" s="24"/>
      <c r="F72" s="24"/>
      <c r="G72" s="24"/>
      <c r="H72" s="24"/>
      <c r="I72" s="43"/>
      <c r="J72" s="43"/>
      <c r="K72" s="43"/>
      <c r="L72" s="43"/>
      <c r="M72" s="50"/>
    </row>
    <row r="73" spans="2:13" ht="25.5" x14ac:dyDescent="0.25">
      <c r="B73" s="48" t="s">
        <v>508</v>
      </c>
      <c r="C73" s="41" t="s">
        <v>109</v>
      </c>
      <c r="D73" s="49"/>
      <c r="E73" s="24"/>
      <c r="F73" s="24"/>
      <c r="G73" s="24"/>
      <c r="H73" s="24"/>
      <c r="I73" s="43"/>
      <c r="J73" s="43"/>
      <c r="K73" s="43"/>
      <c r="L73" s="43"/>
      <c r="M73" s="50"/>
    </row>
    <row r="74" spans="2:13" ht="25.5" x14ac:dyDescent="0.25">
      <c r="B74" s="48" t="s">
        <v>509</v>
      </c>
      <c r="C74" s="41" t="s">
        <v>110</v>
      </c>
      <c r="D74" s="49"/>
      <c r="E74" s="24"/>
      <c r="F74" s="24"/>
      <c r="G74" s="24"/>
      <c r="H74" s="24"/>
      <c r="I74" s="43"/>
      <c r="J74" s="43"/>
      <c r="K74" s="43"/>
      <c r="L74" s="43"/>
      <c r="M74" s="50"/>
    </row>
    <row r="75" spans="2:13" ht="58.5" customHeight="1" x14ac:dyDescent="0.25">
      <c r="B75" s="48" t="s">
        <v>510</v>
      </c>
      <c r="C75" s="41" t="s">
        <v>111</v>
      </c>
      <c r="D75" s="49"/>
      <c r="E75" s="24"/>
      <c r="F75" s="24"/>
      <c r="G75" s="24"/>
      <c r="H75" s="24"/>
      <c r="I75" s="43"/>
      <c r="J75" s="43"/>
      <c r="K75" s="43"/>
      <c r="L75" s="43"/>
      <c r="M75" s="50"/>
    </row>
    <row r="76" spans="2:13" ht="51" x14ac:dyDescent="0.25">
      <c r="B76" s="48" t="s">
        <v>511</v>
      </c>
      <c r="C76" s="41" t="s">
        <v>112</v>
      </c>
      <c r="D76" s="49"/>
      <c r="E76" s="24"/>
      <c r="F76" s="24"/>
      <c r="G76" s="24"/>
      <c r="H76" s="24"/>
      <c r="I76" s="43"/>
      <c r="J76" s="43"/>
      <c r="K76" s="43"/>
      <c r="L76" s="43"/>
      <c r="M76" s="50"/>
    </row>
    <row r="77" spans="2:13" ht="58.5" customHeight="1" x14ac:dyDescent="0.25">
      <c r="B77" s="48" t="s">
        <v>512</v>
      </c>
      <c r="C77" s="41" t="s">
        <v>113</v>
      </c>
      <c r="D77" s="49"/>
      <c r="E77" s="24"/>
      <c r="F77" s="24"/>
      <c r="G77" s="24"/>
      <c r="H77" s="24"/>
      <c r="I77" s="43"/>
      <c r="J77" s="43"/>
      <c r="K77" s="43"/>
      <c r="L77" s="43"/>
      <c r="M77" s="50"/>
    </row>
    <row r="78" spans="2:13" ht="25.5" x14ac:dyDescent="0.25">
      <c r="B78" s="48" t="s">
        <v>513</v>
      </c>
      <c r="C78" s="41" t="s">
        <v>114</v>
      </c>
      <c r="D78" s="49"/>
      <c r="E78" s="24"/>
      <c r="F78" s="24"/>
      <c r="G78" s="24"/>
      <c r="H78" s="24"/>
      <c r="I78" s="43"/>
      <c r="J78" s="43"/>
      <c r="K78" s="43"/>
      <c r="L78" s="43"/>
      <c r="M78" s="50"/>
    </row>
    <row r="79" spans="2:13" ht="25.5" x14ac:dyDescent="0.25">
      <c r="B79" s="48" t="s">
        <v>514</v>
      </c>
      <c r="C79" s="41" t="s">
        <v>115</v>
      </c>
      <c r="D79" s="49"/>
      <c r="E79" s="24"/>
      <c r="F79" s="24"/>
      <c r="G79" s="24"/>
      <c r="H79" s="24"/>
      <c r="I79" s="43"/>
      <c r="J79" s="43"/>
      <c r="K79" s="43"/>
      <c r="L79" s="43"/>
      <c r="M79" s="50"/>
    </row>
    <row r="80" spans="2:13" ht="38.25" x14ac:dyDescent="0.25">
      <c r="B80" s="48" t="s">
        <v>515</v>
      </c>
      <c r="C80" s="41" t="s">
        <v>116</v>
      </c>
      <c r="D80" s="49"/>
      <c r="E80" s="24"/>
      <c r="F80" s="24"/>
      <c r="G80" s="24"/>
      <c r="H80" s="24"/>
      <c r="I80" s="43"/>
      <c r="J80" s="43"/>
      <c r="K80" s="43"/>
      <c r="L80" s="43"/>
      <c r="M80" s="50"/>
    </row>
    <row r="81" spans="2:13" ht="51" x14ac:dyDescent="0.25">
      <c r="B81" s="48" t="s">
        <v>516</v>
      </c>
      <c r="C81" s="41" t="s">
        <v>117</v>
      </c>
      <c r="D81" s="49"/>
      <c r="E81" s="24"/>
      <c r="F81" s="24"/>
      <c r="G81" s="24"/>
      <c r="H81" s="24"/>
      <c r="I81" s="43"/>
      <c r="J81" s="43"/>
      <c r="K81" s="43"/>
      <c r="L81" s="43"/>
      <c r="M81" s="50"/>
    </row>
    <row r="82" spans="2:13" x14ac:dyDescent="0.25">
      <c r="B82" s="48" t="s">
        <v>517</v>
      </c>
      <c r="C82" s="41" t="s">
        <v>118</v>
      </c>
      <c r="D82" s="49"/>
      <c r="E82" s="24"/>
      <c r="F82" s="24"/>
      <c r="G82" s="24"/>
      <c r="H82" s="24"/>
      <c r="I82" s="43"/>
      <c r="J82" s="43"/>
      <c r="K82" s="43"/>
      <c r="L82" s="43"/>
      <c r="M82" s="50"/>
    </row>
    <row r="83" spans="2:13" ht="38.25" x14ac:dyDescent="0.25">
      <c r="B83" s="48" t="s">
        <v>518</v>
      </c>
      <c r="C83" s="41" t="s">
        <v>443</v>
      </c>
      <c r="D83" s="49"/>
      <c r="E83" s="24"/>
      <c r="F83" s="24"/>
      <c r="G83" s="24"/>
      <c r="H83" s="24"/>
      <c r="I83" s="53"/>
      <c r="J83" s="53"/>
      <c r="K83" s="53"/>
      <c r="L83" s="53"/>
      <c r="M83" s="54"/>
    </row>
    <row r="84" spans="2:13" ht="25.5" x14ac:dyDescent="0.25">
      <c r="B84" s="48" t="s">
        <v>519</v>
      </c>
      <c r="C84" s="41" t="s">
        <v>119</v>
      </c>
      <c r="D84" s="49"/>
      <c r="E84" s="24"/>
      <c r="F84" s="24"/>
      <c r="G84" s="24"/>
      <c r="H84" s="24"/>
      <c r="I84" s="43"/>
      <c r="J84" s="43"/>
      <c r="K84" s="43"/>
      <c r="L84" s="43"/>
      <c r="M84" s="50"/>
    </row>
    <row r="85" spans="2:13" ht="51" x14ac:dyDescent="0.25">
      <c r="B85" s="48" t="s">
        <v>520</v>
      </c>
      <c r="C85" s="41" t="s">
        <v>120</v>
      </c>
      <c r="D85" s="49"/>
      <c r="E85" s="24"/>
      <c r="F85" s="24"/>
      <c r="G85" s="24"/>
      <c r="H85" s="24"/>
      <c r="I85" s="43"/>
      <c r="J85" s="43"/>
      <c r="K85" s="43"/>
      <c r="L85" s="43"/>
      <c r="M85" s="50"/>
    </row>
    <row r="86" spans="2:13" ht="38.25" x14ac:dyDescent="0.25">
      <c r="B86" s="48" t="s">
        <v>521</v>
      </c>
      <c r="C86" s="41" t="s">
        <v>121</v>
      </c>
      <c r="D86" s="49"/>
      <c r="E86" s="24"/>
      <c r="F86" s="24"/>
      <c r="G86" s="24"/>
      <c r="H86" s="24"/>
      <c r="I86" s="43"/>
      <c r="J86" s="43"/>
      <c r="K86" s="43"/>
      <c r="L86" s="43"/>
      <c r="M86" s="50"/>
    </row>
    <row r="87" spans="2:13" ht="38.25" x14ac:dyDescent="0.25">
      <c r="B87" s="48" t="s">
        <v>522</v>
      </c>
      <c r="C87" s="41" t="s">
        <v>122</v>
      </c>
      <c r="D87" s="49"/>
      <c r="E87" s="24"/>
      <c r="F87" s="24"/>
      <c r="G87" s="24"/>
      <c r="H87" s="24"/>
      <c r="I87" s="43"/>
      <c r="J87" s="43"/>
      <c r="K87" s="43"/>
      <c r="L87" s="43"/>
      <c r="M87" s="50"/>
    </row>
    <row r="88" spans="2:13" ht="38.25" x14ac:dyDescent="0.25">
      <c r="B88" s="48" t="s">
        <v>523</v>
      </c>
      <c r="C88" s="41" t="s">
        <v>123</v>
      </c>
      <c r="D88" s="49"/>
      <c r="E88" s="24"/>
      <c r="F88" s="24"/>
      <c r="G88" s="24"/>
      <c r="H88" s="24"/>
      <c r="I88" s="43"/>
      <c r="J88" s="43"/>
      <c r="K88" s="43"/>
      <c r="L88" s="43"/>
      <c r="M88" s="50"/>
    </row>
    <row r="89" spans="2:13" ht="25.5" x14ac:dyDescent="0.25">
      <c r="B89" s="48" t="s">
        <v>524</v>
      </c>
      <c r="C89" s="41" t="s">
        <v>124</v>
      </c>
      <c r="D89" s="49"/>
      <c r="E89" s="24"/>
      <c r="F89" s="24"/>
      <c r="G89" s="24"/>
      <c r="H89" s="24"/>
      <c r="I89" s="43"/>
      <c r="J89" s="43"/>
      <c r="K89" s="43"/>
      <c r="L89" s="43"/>
      <c r="M89" s="50"/>
    </row>
    <row r="90" spans="2:13" ht="38.25" x14ac:dyDescent="0.25">
      <c r="B90" s="48" t="s">
        <v>525</v>
      </c>
      <c r="C90" s="41" t="s">
        <v>125</v>
      </c>
      <c r="D90" s="49"/>
      <c r="E90" s="24"/>
      <c r="F90" s="24"/>
      <c r="G90" s="24"/>
      <c r="H90" s="24"/>
      <c r="I90" s="43"/>
      <c r="J90" s="43"/>
      <c r="K90" s="43"/>
      <c r="L90" s="43"/>
      <c r="M90" s="50"/>
    </row>
    <row r="91" spans="2:13" ht="25.5" x14ac:dyDescent="0.25">
      <c r="B91" s="48" t="s">
        <v>526</v>
      </c>
      <c r="C91" s="41" t="s">
        <v>126</v>
      </c>
      <c r="D91" s="49"/>
      <c r="E91" s="24"/>
      <c r="F91" s="24"/>
      <c r="G91" s="24"/>
      <c r="H91" s="24"/>
      <c r="I91" s="43"/>
      <c r="J91" s="43"/>
      <c r="K91" s="43"/>
      <c r="L91" s="43"/>
      <c r="M91" s="50"/>
    </row>
    <row r="92" spans="2:13" ht="25.5" x14ac:dyDescent="0.25">
      <c r="B92" s="48" t="s">
        <v>527</v>
      </c>
      <c r="C92" s="41" t="s">
        <v>127</v>
      </c>
      <c r="D92" s="49"/>
      <c r="E92" s="24"/>
      <c r="F92" s="24"/>
      <c r="G92" s="24"/>
      <c r="H92" s="24"/>
      <c r="I92" s="43"/>
      <c r="J92" s="43"/>
      <c r="K92" s="43"/>
      <c r="L92" s="43"/>
      <c r="M92" s="50"/>
    </row>
    <row r="93" spans="2:13" ht="38.25" x14ac:dyDescent="0.25">
      <c r="B93" s="48" t="s">
        <v>528</v>
      </c>
      <c r="C93" s="41" t="s">
        <v>128</v>
      </c>
      <c r="D93" s="49"/>
      <c r="E93" s="24"/>
      <c r="F93" s="24"/>
      <c r="G93" s="24"/>
      <c r="H93" s="24"/>
      <c r="I93" s="43"/>
      <c r="J93" s="43"/>
      <c r="K93" s="43"/>
      <c r="L93" s="43"/>
      <c r="M93" s="50"/>
    </row>
    <row r="94" spans="2:13" x14ac:dyDescent="0.25">
      <c r="B94" s="48" t="s">
        <v>529</v>
      </c>
      <c r="C94" s="41" t="s">
        <v>129</v>
      </c>
      <c r="D94" s="49"/>
      <c r="E94" s="24"/>
      <c r="F94" s="24"/>
      <c r="G94" s="24"/>
      <c r="H94" s="24"/>
      <c r="I94" s="43"/>
      <c r="J94" s="43"/>
      <c r="K94" s="43"/>
      <c r="L94" s="43"/>
      <c r="M94" s="50"/>
    </row>
    <row r="95" spans="2:13" x14ac:dyDescent="0.25">
      <c r="B95" s="48" t="s">
        <v>530</v>
      </c>
      <c r="C95" s="41" t="s">
        <v>130</v>
      </c>
      <c r="D95" s="49"/>
      <c r="E95" s="24"/>
      <c r="F95" s="24"/>
      <c r="G95" s="24"/>
      <c r="H95" s="24"/>
      <c r="I95" s="43"/>
      <c r="J95" s="43"/>
      <c r="K95" s="43"/>
      <c r="L95" s="43"/>
      <c r="M95" s="50"/>
    </row>
    <row r="96" spans="2:13" ht="38.25" x14ac:dyDescent="0.25">
      <c r="B96" s="48" t="s">
        <v>531</v>
      </c>
      <c r="C96" s="41" t="s">
        <v>131</v>
      </c>
      <c r="D96" s="49"/>
      <c r="E96" s="24"/>
      <c r="F96" s="24"/>
      <c r="G96" s="24"/>
      <c r="H96" s="24"/>
      <c r="I96" s="43"/>
      <c r="J96" s="43"/>
      <c r="K96" s="43"/>
      <c r="L96" s="43"/>
      <c r="M96" s="50"/>
    </row>
    <row r="97" spans="2:13" ht="25.5" x14ac:dyDescent="0.25">
      <c r="B97" s="48" t="s">
        <v>532</v>
      </c>
      <c r="C97" s="41" t="s">
        <v>132</v>
      </c>
      <c r="D97" s="49"/>
      <c r="E97" s="24"/>
      <c r="F97" s="24"/>
      <c r="G97" s="24"/>
      <c r="H97" s="24"/>
      <c r="I97" s="43"/>
      <c r="J97" s="43"/>
      <c r="K97" s="43"/>
      <c r="L97" s="43"/>
      <c r="M97" s="50"/>
    </row>
    <row r="98" spans="2:13" x14ac:dyDescent="0.25">
      <c r="B98" s="55"/>
      <c r="C98" s="56"/>
      <c r="D98" s="16"/>
      <c r="E98" s="21"/>
      <c r="F98" s="21"/>
      <c r="G98" s="21"/>
      <c r="H98" s="21"/>
      <c r="I98" s="21"/>
      <c r="J98" s="21"/>
      <c r="K98" s="21"/>
      <c r="L98" s="21"/>
      <c r="M98" s="16"/>
    </row>
    <row r="99" spans="2:13" ht="15" customHeight="1" x14ac:dyDescent="0.25">
      <c r="B99" s="153" t="s">
        <v>425</v>
      </c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</row>
    <row r="100" spans="2:13" ht="15" customHeight="1" x14ac:dyDescent="0.25">
      <c r="B100" s="16"/>
      <c r="C100" s="153" t="s">
        <v>426</v>
      </c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</row>
    <row r="101" spans="2:13" ht="15" customHeight="1" x14ac:dyDescent="0.25">
      <c r="B101" s="17"/>
      <c r="C101" s="153" t="s">
        <v>18</v>
      </c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</row>
    <row r="102" spans="2:13" x14ac:dyDescent="0.25">
      <c r="B102" s="46"/>
      <c r="C102" s="46"/>
      <c r="D102" s="46"/>
      <c r="E102" s="8"/>
      <c r="F102" s="8"/>
      <c r="G102" s="8"/>
      <c r="H102" s="8"/>
      <c r="I102" s="8"/>
      <c r="J102" s="8"/>
      <c r="K102" s="8"/>
      <c r="L102" s="8"/>
      <c r="M102" s="9"/>
    </row>
    <row r="103" spans="2:13" x14ac:dyDescent="0.25">
      <c r="B103" s="46"/>
      <c r="C103" s="46"/>
      <c r="D103" s="47" t="s">
        <v>1343</v>
      </c>
      <c r="E103" s="161" t="s">
        <v>10</v>
      </c>
      <c r="F103" s="161"/>
      <c r="G103" s="161"/>
      <c r="H103" s="161"/>
      <c r="I103" s="161" t="s">
        <v>6</v>
      </c>
      <c r="J103" s="161"/>
      <c r="K103" s="161"/>
      <c r="L103" s="161"/>
      <c r="M103" s="9"/>
    </row>
    <row r="104" spans="2:13" ht="15" customHeight="1" x14ac:dyDescent="0.25">
      <c r="B104" s="8"/>
      <c r="C104" s="9"/>
      <c r="D104" s="147" t="s">
        <v>533</v>
      </c>
      <c r="E104" s="3" t="s">
        <v>11</v>
      </c>
      <c r="F104" s="3" t="s">
        <v>12</v>
      </c>
      <c r="G104" s="3" t="s">
        <v>13</v>
      </c>
      <c r="H104" s="3" t="s">
        <v>14</v>
      </c>
      <c r="I104" s="10" t="s">
        <v>11</v>
      </c>
      <c r="J104" s="10" t="s">
        <v>12</v>
      </c>
      <c r="K104" s="10" t="s">
        <v>13</v>
      </c>
      <c r="L104" s="10" t="s">
        <v>14</v>
      </c>
      <c r="M104" s="9"/>
    </row>
    <row r="105" spans="2:13" x14ac:dyDescent="0.25">
      <c r="B105" s="8"/>
      <c r="C105" s="9"/>
      <c r="D105" s="147"/>
      <c r="E105" s="5">
        <f>SUM(E9:E97)</f>
        <v>0</v>
      </c>
      <c r="F105" s="5">
        <f t="shared" ref="F105:L105" si="0">SUM(F9:F97)</f>
        <v>0</v>
      </c>
      <c r="G105" s="5">
        <f t="shared" si="0"/>
        <v>0</v>
      </c>
      <c r="H105" s="5">
        <f t="shared" si="0"/>
        <v>0</v>
      </c>
      <c r="I105" s="18">
        <f t="shared" si="0"/>
        <v>0</v>
      </c>
      <c r="J105" s="18">
        <f t="shared" si="0"/>
        <v>0</v>
      </c>
      <c r="K105" s="18">
        <f t="shared" si="0"/>
        <v>0</v>
      </c>
      <c r="L105" s="18">
        <f t="shared" si="0"/>
        <v>0</v>
      </c>
      <c r="M105" s="9"/>
    </row>
    <row r="106" spans="2:13" x14ac:dyDescent="0.25">
      <c r="D106" s="6" t="s">
        <v>537</v>
      </c>
      <c r="E106" s="5">
        <f>SUM(E9+E12+E13+E16+E17+E18+E19+E20+E21+E24+E25+E28+E29+E30+E34+E37+E41+E42+E43+E44+E45+E46+E47+E48+E49+E50+E51+E52+E53+E54+E55+E56+E57+E58+E59+E60+E61+E62+E63+E64+E65+E66+E67+E68+E69+E70+E71+E72+E73+E74+E75+E76+E77+E78+E79+E80+E81+E82+E84+E85+E86+E87+E88+E89+E90+E91+E92+E93+E94+E95+E96+E97)</f>
        <v>0</v>
      </c>
      <c r="F106" s="5">
        <f t="shared" ref="F106:L106" si="1">SUM(F9+F12+F13+F16+F17+F18+F19+F20+F21+F24+F25+F28+F29+F30+F34+F37+F41+F42+F43+F44+F45+F46+F47+F48+F49+F50+F51+F52+F53+F54+F55+F56+F57+F58+F59+F60+F61+F62+F63+F64+F65+F66+F67+F68+F69+F70+F71+F72+F73+F74+F75+F76+F77+F78+F79+F80+F81+F82+F84+F85+F86+F87+F88+F89+F90+F91+F92+F93+F94+F95+F96+F97)</f>
        <v>0</v>
      </c>
      <c r="G106" s="5">
        <f t="shared" si="1"/>
        <v>0</v>
      </c>
      <c r="H106" s="5">
        <f t="shared" si="1"/>
        <v>0</v>
      </c>
      <c r="I106" s="18">
        <f t="shared" si="1"/>
        <v>0</v>
      </c>
      <c r="J106" s="18">
        <f t="shared" si="1"/>
        <v>0</v>
      </c>
      <c r="K106" s="18">
        <f t="shared" si="1"/>
        <v>0</v>
      </c>
      <c r="L106" s="18">
        <f t="shared" si="1"/>
        <v>0</v>
      </c>
    </row>
    <row r="107" spans="2:13" x14ac:dyDescent="0.25">
      <c r="D107" s="6" t="s">
        <v>538</v>
      </c>
      <c r="E107" s="5">
        <f>SUM(E10+E11+E14+E15+E22+E23+E26+E27+E31+E32+E33+E35+E36+E38+E39+E40+E83)</f>
        <v>0</v>
      </c>
      <c r="F107" s="5">
        <f t="shared" ref="F107:L107" si="2">SUM(F10+F11+F14+F15+F22+F23+F26+F27+F31+F32+F33+F35+F36+F38+F39+F40+F83)</f>
        <v>0</v>
      </c>
      <c r="G107" s="5">
        <f t="shared" si="2"/>
        <v>0</v>
      </c>
      <c r="H107" s="5">
        <f t="shared" si="2"/>
        <v>0</v>
      </c>
      <c r="I107" s="18">
        <f t="shared" si="2"/>
        <v>0</v>
      </c>
      <c r="J107" s="18">
        <f t="shared" si="2"/>
        <v>0</v>
      </c>
      <c r="K107" s="18">
        <f t="shared" si="2"/>
        <v>0</v>
      </c>
      <c r="L107" s="18">
        <f t="shared" si="2"/>
        <v>0</v>
      </c>
    </row>
    <row r="108" spans="2:13" x14ac:dyDescent="0.25">
      <c r="D108" s="1"/>
      <c r="E108" s="2"/>
      <c r="F108" s="2"/>
      <c r="G108" s="2"/>
      <c r="H108" s="2"/>
      <c r="I108" s="2"/>
      <c r="J108" s="2"/>
      <c r="K108" s="2"/>
      <c r="L108" s="2"/>
    </row>
    <row r="109" spans="2:13" x14ac:dyDescent="0.25">
      <c r="D109" s="13" t="s">
        <v>376</v>
      </c>
      <c r="E109" s="14">
        <f>SUM(E106,H106)</f>
        <v>0</v>
      </c>
      <c r="F109" s="148">
        <f>SUM(E105,F105,H105)</f>
        <v>0</v>
      </c>
      <c r="G109" s="159" t="s">
        <v>377</v>
      </c>
      <c r="H109" s="159"/>
      <c r="I109" s="15">
        <f>SUM(I106,L106)</f>
        <v>0</v>
      </c>
      <c r="J109" s="150">
        <f>SUM(I105,J105,L105)</f>
        <v>0</v>
      </c>
      <c r="K109" s="160" t="s">
        <v>377</v>
      </c>
      <c r="L109" s="160"/>
    </row>
    <row r="110" spans="2:13" x14ac:dyDescent="0.25">
      <c r="D110" s="13" t="s">
        <v>378</v>
      </c>
      <c r="E110" s="14">
        <f>SUM(E107,F107,H107)</f>
        <v>0</v>
      </c>
      <c r="F110" s="148"/>
      <c r="G110" s="159"/>
      <c r="H110" s="159"/>
      <c r="I110" s="15">
        <f>SUM(I107,J107,L107)</f>
        <v>0</v>
      </c>
      <c r="J110" s="150"/>
      <c r="K110" s="160"/>
      <c r="L110" s="160"/>
    </row>
  </sheetData>
  <sheetProtection algorithmName="SHA-512" hashValue="h7zdPI5uW2ebx/WwH6/L53twoqtY6NvWjz3bCa0qvTYCDQMDJElLc8EQZUO6AATMFR6tK2ZxgBufIQFt9TXF1A==" saltValue="B9LwN5xIAt8b45lv/cd/JA==" spinCount="100000" sheet="1" objects="1" scenarios="1"/>
  <mergeCells count="22">
    <mergeCell ref="I7:L7"/>
    <mergeCell ref="M7:M8"/>
    <mergeCell ref="A7:A8"/>
    <mergeCell ref="B7:B8"/>
    <mergeCell ref="C7:C8"/>
    <mergeCell ref="D7:D8"/>
    <mergeCell ref="E7:H7"/>
    <mergeCell ref="B2:M2"/>
    <mergeCell ref="B4:M4"/>
    <mergeCell ref="B5:M5"/>
    <mergeCell ref="B6:M6"/>
    <mergeCell ref="B3:M3"/>
    <mergeCell ref="F109:F110"/>
    <mergeCell ref="G109:H110"/>
    <mergeCell ref="J109:J110"/>
    <mergeCell ref="K109:L110"/>
    <mergeCell ref="B99:M99"/>
    <mergeCell ref="C100:M100"/>
    <mergeCell ref="C101:M101"/>
    <mergeCell ref="D104:D105"/>
    <mergeCell ref="E103:H103"/>
    <mergeCell ref="I103:L103"/>
  </mergeCells>
  <phoneticPr fontId="4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B292C-B1D2-443E-8849-01954997131C}">
  <dimension ref="B1:M76"/>
  <sheetViews>
    <sheetView topLeftCell="A52" workbookViewId="0">
      <selection activeCell="M69" sqref="M69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2202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3556</v>
      </c>
      <c r="C9" s="64" t="s">
        <v>2203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63.75" x14ac:dyDescent="0.25">
      <c r="B10" s="48" t="s">
        <v>3557</v>
      </c>
      <c r="C10" s="64" t="s">
        <v>2204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3558</v>
      </c>
      <c r="C11" s="64" t="s">
        <v>2205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63.75" x14ac:dyDescent="0.25">
      <c r="B12" s="48" t="s">
        <v>3559</v>
      </c>
      <c r="C12" s="73" t="s">
        <v>2206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25.5" x14ac:dyDescent="0.25">
      <c r="B13" s="48" t="s">
        <v>3560</v>
      </c>
      <c r="C13" s="73" t="s">
        <v>2207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25.5" x14ac:dyDescent="0.25">
      <c r="B14" s="48" t="s">
        <v>3561</v>
      </c>
      <c r="C14" s="73" t="s">
        <v>2208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3562</v>
      </c>
      <c r="C15" s="73" t="s">
        <v>2209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3563</v>
      </c>
      <c r="C16" s="73" t="s">
        <v>2210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3564</v>
      </c>
      <c r="C17" s="73" t="s">
        <v>2211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3565</v>
      </c>
      <c r="C18" s="74" t="s">
        <v>2212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63.75" x14ac:dyDescent="0.25">
      <c r="B19" s="48" t="s">
        <v>3566</v>
      </c>
      <c r="C19" s="73" t="s">
        <v>2213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51" x14ac:dyDescent="0.25">
      <c r="B20" s="48" t="s">
        <v>3567</v>
      </c>
      <c r="C20" s="73" t="s">
        <v>2214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63.75" x14ac:dyDescent="0.25">
      <c r="B21" s="48" t="s">
        <v>3568</v>
      </c>
      <c r="C21" s="64" t="s">
        <v>2215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51" x14ac:dyDescent="0.25">
      <c r="B22" s="48" t="s">
        <v>3569</v>
      </c>
      <c r="C22" s="74" t="s">
        <v>2216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38.25" x14ac:dyDescent="0.25">
      <c r="B23" s="48" t="s">
        <v>3570</v>
      </c>
      <c r="C23" s="73" t="s">
        <v>2217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3571</v>
      </c>
      <c r="C24" s="64" t="s">
        <v>2355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63.75" x14ac:dyDescent="0.25">
      <c r="B25" s="48" t="s">
        <v>3572</v>
      </c>
      <c r="C25" s="73" t="s">
        <v>2218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51" x14ac:dyDescent="0.25">
      <c r="B26" s="48" t="s">
        <v>3573</v>
      </c>
      <c r="C26" s="73" t="s">
        <v>2219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3574</v>
      </c>
      <c r="C27" s="73" t="s">
        <v>2220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63.75" x14ac:dyDescent="0.25">
      <c r="B28" s="48" t="s">
        <v>3575</v>
      </c>
      <c r="C28" s="73" t="s">
        <v>2221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51" x14ac:dyDescent="0.25">
      <c r="B29" s="48" t="s">
        <v>3576</v>
      </c>
      <c r="C29" s="73" t="s">
        <v>2222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51" x14ac:dyDescent="0.25">
      <c r="B30" s="48" t="s">
        <v>3577</v>
      </c>
      <c r="C30" s="73" t="s">
        <v>2223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3578</v>
      </c>
      <c r="C31" s="73" t="s">
        <v>2224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.75" x14ac:dyDescent="0.25">
      <c r="B32" s="48" t="s">
        <v>3579</v>
      </c>
      <c r="C32" s="83" t="s">
        <v>2225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3580</v>
      </c>
      <c r="C33" s="74" t="s">
        <v>2226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3581</v>
      </c>
      <c r="C34" s="73" t="s">
        <v>2227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51" x14ac:dyDescent="0.25">
      <c r="B35" s="48" t="s">
        <v>3582</v>
      </c>
      <c r="C35" s="73" t="s">
        <v>2228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51" x14ac:dyDescent="0.25">
      <c r="B36" s="48" t="s">
        <v>3583</v>
      </c>
      <c r="C36" s="64" t="s">
        <v>2229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76.5" x14ac:dyDescent="0.25">
      <c r="B37" s="48" t="s">
        <v>3584</v>
      </c>
      <c r="C37" s="64" t="s">
        <v>2230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38.25" x14ac:dyDescent="0.25">
      <c r="B38" s="48" t="s">
        <v>3585</v>
      </c>
      <c r="C38" s="64" t="s">
        <v>2231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63.75" x14ac:dyDescent="0.25">
      <c r="B39" s="48" t="s">
        <v>3586</v>
      </c>
      <c r="C39" s="73" t="s">
        <v>2232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38.25" x14ac:dyDescent="0.25">
      <c r="B40" s="48" t="s">
        <v>3587</v>
      </c>
      <c r="C40" s="73" t="s">
        <v>2233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25.5" x14ac:dyDescent="0.25">
      <c r="B41" s="48" t="s">
        <v>3588</v>
      </c>
      <c r="C41" s="73" t="s">
        <v>2234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38.25" x14ac:dyDescent="0.25">
      <c r="B42" s="48" t="s">
        <v>3589</v>
      </c>
      <c r="C42" s="73" t="s">
        <v>2235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38.25" x14ac:dyDescent="0.25">
      <c r="B43" s="48" t="s">
        <v>3590</v>
      </c>
      <c r="C43" s="73" t="s">
        <v>2236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25.5" x14ac:dyDescent="0.25">
      <c r="B44" s="48" t="s">
        <v>3591</v>
      </c>
      <c r="C44" s="73" t="s">
        <v>2237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25.5" x14ac:dyDescent="0.25">
      <c r="B45" s="48" t="s">
        <v>3592</v>
      </c>
      <c r="C45" s="74" t="s">
        <v>2238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38.25" x14ac:dyDescent="0.25">
      <c r="B46" s="48" t="s">
        <v>3593</v>
      </c>
      <c r="C46" s="73" t="s">
        <v>2239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25.5" x14ac:dyDescent="0.25">
      <c r="B47" s="48" t="s">
        <v>3594</v>
      </c>
      <c r="C47" s="73" t="s">
        <v>2240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63.75" x14ac:dyDescent="0.25">
      <c r="B48" s="48" t="s">
        <v>3595</v>
      </c>
      <c r="C48" s="64" t="s">
        <v>2241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25.5" x14ac:dyDescent="0.25">
      <c r="B49" s="48" t="s">
        <v>3596</v>
      </c>
      <c r="C49" s="74" t="s">
        <v>2242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38.25" x14ac:dyDescent="0.25">
      <c r="B50" s="48" t="s">
        <v>3597</v>
      </c>
      <c r="C50" s="73" t="s">
        <v>2243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38.25" x14ac:dyDescent="0.25">
      <c r="B51" s="48" t="s">
        <v>3598</v>
      </c>
      <c r="C51" s="73" t="s">
        <v>2244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25.5" x14ac:dyDescent="0.25">
      <c r="B52" s="48" t="s">
        <v>3599</v>
      </c>
      <c r="C52" s="73" t="s">
        <v>2245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51" x14ac:dyDescent="0.25">
      <c r="B53" s="48" t="s">
        <v>3600</v>
      </c>
      <c r="C53" s="73" t="s">
        <v>2246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51" x14ac:dyDescent="0.25">
      <c r="B54" s="48" t="s">
        <v>3601</v>
      </c>
      <c r="C54" s="73" t="s">
        <v>2247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x14ac:dyDescent="0.25">
      <c r="B55" s="48" t="s">
        <v>3602</v>
      </c>
      <c r="C55" s="73" t="s">
        <v>2248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38.25" x14ac:dyDescent="0.25">
      <c r="B56" s="48" t="s">
        <v>3603</v>
      </c>
      <c r="C56" s="73" t="s">
        <v>2249</v>
      </c>
      <c r="D56" s="49"/>
      <c r="E56" s="24"/>
      <c r="F56" s="24"/>
      <c r="G56" s="24"/>
      <c r="H56" s="24"/>
      <c r="I56" s="43"/>
      <c r="J56" s="43"/>
      <c r="K56" s="43"/>
      <c r="L56" s="43"/>
      <c r="M56" s="50"/>
    </row>
    <row r="57" spans="2:13" ht="25.5" x14ac:dyDescent="0.25">
      <c r="B57" s="48" t="s">
        <v>3604</v>
      </c>
      <c r="C57" s="73" t="s">
        <v>2250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51" x14ac:dyDescent="0.25">
      <c r="B58" s="48" t="s">
        <v>3605</v>
      </c>
      <c r="C58" s="73" t="s">
        <v>2251</v>
      </c>
      <c r="D58" s="49"/>
      <c r="E58" s="24"/>
      <c r="F58" s="24"/>
      <c r="G58" s="24"/>
      <c r="H58" s="24"/>
      <c r="I58" s="43"/>
      <c r="J58" s="43"/>
      <c r="K58" s="43"/>
      <c r="L58" s="43"/>
      <c r="M58" s="50"/>
    </row>
    <row r="59" spans="2:13" ht="26.25" x14ac:dyDescent="0.25">
      <c r="B59" s="48" t="s">
        <v>3606</v>
      </c>
      <c r="C59" s="83" t="s">
        <v>2252</v>
      </c>
      <c r="D59" s="49"/>
      <c r="E59" s="24"/>
      <c r="F59" s="24"/>
      <c r="G59" s="24"/>
      <c r="H59" s="24"/>
      <c r="I59" s="43"/>
      <c r="J59" s="43"/>
      <c r="K59" s="43"/>
      <c r="L59" s="43"/>
      <c r="M59" s="50"/>
    </row>
    <row r="60" spans="2:13" ht="38.25" x14ac:dyDescent="0.25">
      <c r="B60" s="48" t="s">
        <v>3607</v>
      </c>
      <c r="C60" s="74" t="s">
        <v>2253</v>
      </c>
      <c r="D60" s="49"/>
      <c r="E60" s="24"/>
      <c r="F60" s="24"/>
      <c r="G60" s="24"/>
      <c r="H60" s="24"/>
      <c r="I60" s="43"/>
      <c r="J60" s="43"/>
      <c r="K60" s="43"/>
      <c r="L60" s="43"/>
      <c r="M60" s="50"/>
    </row>
    <row r="61" spans="2:13" ht="38.25" x14ac:dyDescent="0.25">
      <c r="B61" s="48" t="s">
        <v>3608</v>
      </c>
      <c r="C61" s="64" t="s">
        <v>2356</v>
      </c>
      <c r="D61" s="49"/>
      <c r="E61" s="24"/>
      <c r="F61" s="24"/>
      <c r="G61" s="24"/>
      <c r="H61" s="24"/>
      <c r="I61" s="53"/>
      <c r="J61" s="53"/>
      <c r="K61" s="53"/>
      <c r="L61" s="53"/>
      <c r="M61" s="54"/>
    </row>
    <row r="62" spans="2:13" ht="25.5" x14ac:dyDescent="0.25">
      <c r="B62" s="48" t="s">
        <v>3609</v>
      </c>
      <c r="C62" s="64" t="s">
        <v>2357</v>
      </c>
      <c r="D62" s="49"/>
      <c r="E62" s="24"/>
      <c r="F62" s="24"/>
      <c r="G62" s="24"/>
      <c r="H62" s="24"/>
      <c r="I62" s="53"/>
      <c r="J62" s="53"/>
      <c r="K62" s="53"/>
      <c r="L62" s="53"/>
      <c r="M62" s="54"/>
    </row>
    <row r="63" spans="2:13" ht="25.5" x14ac:dyDescent="0.25">
      <c r="B63" s="48" t="s">
        <v>3610</v>
      </c>
      <c r="C63" s="73" t="s">
        <v>2254</v>
      </c>
      <c r="D63" s="49"/>
      <c r="E63" s="24"/>
      <c r="F63" s="24"/>
      <c r="G63" s="24"/>
      <c r="H63" s="24"/>
      <c r="I63" s="43"/>
      <c r="J63" s="43"/>
      <c r="K63" s="43"/>
      <c r="L63" s="43"/>
      <c r="M63" s="50"/>
    </row>
    <row r="64" spans="2:13" ht="14.25" customHeight="1" x14ac:dyDescent="0.25">
      <c r="B64" s="55"/>
      <c r="C64" s="56"/>
      <c r="D64" s="16"/>
      <c r="E64" s="21"/>
      <c r="F64" s="21"/>
      <c r="G64" s="21"/>
      <c r="H64" s="21"/>
      <c r="I64" s="21"/>
      <c r="J64" s="21"/>
      <c r="K64" s="21"/>
      <c r="L64" s="21"/>
      <c r="M64" s="16"/>
    </row>
    <row r="65" spans="2:13" ht="15" customHeight="1" x14ac:dyDescent="0.25">
      <c r="B65" s="153" t="s">
        <v>425</v>
      </c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</row>
    <row r="66" spans="2:13" ht="15" customHeight="1" x14ac:dyDescent="0.25">
      <c r="B66" s="16"/>
      <c r="C66" s="153" t="s">
        <v>426</v>
      </c>
      <c r="D66" s="153"/>
      <c r="E66" s="153"/>
      <c r="F66" s="153"/>
      <c r="G66" s="153"/>
      <c r="H66" s="153"/>
      <c r="I66" s="153"/>
      <c r="J66" s="153"/>
      <c r="K66" s="153"/>
      <c r="L66" s="153"/>
      <c r="M66" s="153"/>
    </row>
    <row r="67" spans="2:13" ht="15" customHeight="1" x14ac:dyDescent="0.25">
      <c r="B67" s="17"/>
      <c r="C67" s="153" t="s">
        <v>18</v>
      </c>
      <c r="D67" s="153"/>
      <c r="E67" s="153"/>
      <c r="F67" s="153"/>
      <c r="G67" s="153"/>
      <c r="H67" s="153"/>
      <c r="I67" s="153"/>
      <c r="J67" s="153"/>
      <c r="K67" s="153"/>
      <c r="L67" s="153"/>
      <c r="M67" s="153"/>
    </row>
    <row r="68" spans="2:13" x14ac:dyDescent="0.25">
      <c r="B68" s="46"/>
      <c r="C68" s="46"/>
      <c r="D68" s="46"/>
      <c r="E68" s="8"/>
      <c r="F68" s="8"/>
      <c r="G68" s="8"/>
      <c r="H68" s="8"/>
      <c r="I68" s="8"/>
      <c r="J68" s="8"/>
      <c r="K68" s="8"/>
      <c r="L68" s="8"/>
      <c r="M68" s="9"/>
    </row>
    <row r="69" spans="2:13" x14ac:dyDescent="0.25">
      <c r="B69" s="46"/>
      <c r="C69" s="46"/>
      <c r="D69" s="47" t="s">
        <v>1343</v>
      </c>
      <c r="E69" s="161" t="s">
        <v>10</v>
      </c>
      <c r="F69" s="161"/>
      <c r="G69" s="161"/>
      <c r="H69" s="161"/>
      <c r="I69" s="161" t="s">
        <v>6</v>
      </c>
      <c r="J69" s="161"/>
      <c r="K69" s="161"/>
      <c r="L69" s="161"/>
      <c r="M69" s="9"/>
    </row>
    <row r="70" spans="2:13" ht="15" customHeight="1" x14ac:dyDescent="0.25">
      <c r="B70" s="8"/>
      <c r="C70" s="9"/>
      <c r="D70" s="147" t="s">
        <v>3450</v>
      </c>
      <c r="E70" s="3" t="s">
        <v>11</v>
      </c>
      <c r="F70" s="3" t="s">
        <v>12</v>
      </c>
      <c r="G70" s="3" t="s">
        <v>13</v>
      </c>
      <c r="H70" s="3" t="s">
        <v>14</v>
      </c>
      <c r="I70" s="10" t="s">
        <v>11</v>
      </c>
      <c r="J70" s="10" t="s">
        <v>12</v>
      </c>
      <c r="K70" s="10" t="s">
        <v>13</v>
      </c>
      <c r="L70" s="10" t="s">
        <v>14</v>
      </c>
      <c r="M70" s="9"/>
    </row>
    <row r="71" spans="2:13" x14ac:dyDescent="0.25">
      <c r="B71" s="8"/>
      <c r="C71" s="9"/>
      <c r="D71" s="147"/>
      <c r="E71" s="5">
        <f>SUM(E9:E63)</f>
        <v>0</v>
      </c>
      <c r="F71" s="5">
        <f t="shared" ref="F71:L71" si="0">SUM(F9:F63)</f>
        <v>0</v>
      </c>
      <c r="G71" s="5">
        <f t="shared" si="0"/>
        <v>0</v>
      </c>
      <c r="H71" s="5">
        <f t="shared" si="0"/>
        <v>0</v>
      </c>
      <c r="I71" s="18">
        <f t="shared" si="0"/>
        <v>0</v>
      </c>
      <c r="J71" s="18">
        <f t="shared" si="0"/>
        <v>0</v>
      </c>
      <c r="K71" s="18">
        <f t="shared" si="0"/>
        <v>0</v>
      </c>
      <c r="L71" s="18">
        <f t="shared" si="0"/>
        <v>0</v>
      </c>
      <c r="M71" s="9"/>
    </row>
    <row r="72" spans="2:13" x14ac:dyDescent="0.25">
      <c r="D72" s="6" t="s">
        <v>3547</v>
      </c>
      <c r="E72" s="5">
        <f>SUM(E9+E10+E11+E12+E13+E14+E15+E16+E17+E18+E19+E20+E21+E22+E23+E25+E26+E27+E28+E29+E30+E31+E32+E33+E34+E35+E36+E37+E38+E39+E40+E41+E42+E43+E44+E45+E46+E47+E48+E49+E50+E51+E52+E53+E54+E55+E56+E57+E58+E59+E60+E63)</f>
        <v>0</v>
      </c>
      <c r="F72" s="5">
        <f t="shared" ref="F72:L72" si="1">SUM(F9+F10+F11+F12+F13+F14+F15+F16+F17+F18+F19+F20+F21+F22+F23+F25+F26+F27+F28+F29+F30+F31+F32+F33+F34+F35+F36+F37+F38+F39+F40+F41+F42+F43+F44+F45+F46+F47+F48+F49+F50+F51+F52+F53+F54+F55+F56+F57+F58+F59+F60+F63)</f>
        <v>0</v>
      </c>
      <c r="G72" s="5">
        <f t="shared" si="1"/>
        <v>0</v>
      </c>
      <c r="H72" s="5">
        <f t="shared" si="1"/>
        <v>0</v>
      </c>
      <c r="I72" s="18">
        <f t="shared" si="1"/>
        <v>0</v>
      </c>
      <c r="J72" s="18">
        <f t="shared" si="1"/>
        <v>0</v>
      </c>
      <c r="K72" s="18">
        <f t="shared" si="1"/>
        <v>0</v>
      </c>
      <c r="L72" s="18">
        <f t="shared" si="1"/>
        <v>0</v>
      </c>
    </row>
    <row r="73" spans="2:13" x14ac:dyDescent="0.25">
      <c r="D73" s="6" t="s">
        <v>765</v>
      </c>
      <c r="E73" s="5">
        <f>SUM(E24+E61+E62)</f>
        <v>0</v>
      </c>
      <c r="F73" s="5">
        <f t="shared" ref="F73:L73" si="2">SUM(F24+F61+F62)</f>
        <v>0</v>
      </c>
      <c r="G73" s="5">
        <f t="shared" si="2"/>
        <v>0</v>
      </c>
      <c r="H73" s="5">
        <f t="shared" si="2"/>
        <v>0</v>
      </c>
      <c r="I73" s="18">
        <f t="shared" si="2"/>
        <v>0</v>
      </c>
      <c r="J73" s="18">
        <f t="shared" si="2"/>
        <v>0</v>
      </c>
      <c r="K73" s="18">
        <f t="shared" si="2"/>
        <v>0</v>
      </c>
      <c r="L73" s="18">
        <f t="shared" si="2"/>
        <v>0</v>
      </c>
    </row>
    <row r="74" spans="2:13" x14ac:dyDescent="0.25">
      <c r="D74" s="1"/>
      <c r="E74" s="2"/>
      <c r="F74" s="2"/>
      <c r="G74" s="2"/>
      <c r="H74" s="2"/>
      <c r="I74" s="2"/>
      <c r="J74" s="2"/>
      <c r="K74" s="2"/>
      <c r="L74" s="2"/>
    </row>
    <row r="75" spans="2:13" x14ac:dyDescent="0.25">
      <c r="D75" s="13" t="s">
        <v>376</v>
      </c>
      <c r="E75" s="14">
        <f>SUM(E72,H72)</f>
        <v>0</v>
      </c>
      <c r="F75" s="148">
        <f>SUM(E71,F71,H71)</f>
        <v>0</v>
      </c>
      <c r="G75" s="159" t="s">
        <v>377</v>
      </c>
      <c r="H75" s="159"/>
      <c r="I75" s="15">
        <f>SUM(I72,L72)</f>
        <v>0</v>
      </c>
      <c r="J75" s="150">
        <f>SUM(I71,J71,L71)</f>
        <v>0</v>
      </c>
      <c r="K75" s="160" t="s">
        <v>377</v>
      </c>
      <c r="L75" s="160"/>
    </row>
    <row r="76" spans="2:13" x14ac:dyDescent="0.25">
      <c r="D76" s="13" t="s">
        <v>378</v>
      </c>
      <c r="E76" s="14">
        <f>SUM(E73,F73,H73)</f>
        <v>0</v>
      </c>
      <c r="F76" s="148"/>
      <c r="G76" s="159"/>
      <c r="H76" s="159"/>
      <c r="I76" s="15">
        <f>SUM(I73,J73,L73)</f>
        <v>0</v>
      </c>
      <c r="J76" s="150"/>
      <c r="K76" s="160"/>
      <c r="L76" s="160"/>
    </row>
  </sheetData>
  <sheetProtection algorithmName="SHA-512" hashValue="Zk40q9sC8czJf8WgKAXuFrYkPTRzOvCQWeU+Ny+cb2gPshSZNwf6YnH9kcOQZEQnjTOR4QrKxNMlC4l6BQeWiA==" saltValue="BtEMJb61n8AQdmqYlEudWQ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B65:M65"/>
    <mergeCell ref="C66:M66"/>
    <mergeCell ref="C67:M67"/>
    <mergeCell ref="D70:D71"/>
    <mergeCell ref="F75:F76"/>
    <mergeCell ref="G75:H76"/>
    <mergeCell ref="J75:J76"/>
    <mergeCell ref="K75:L76"/>
    <mergeCell ref="E69:H69"/>
    <mergeCell ref="I69:L69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37F45-715E-440A-B6A0-7ED203525307}">
  <dimension ref="B1:M82"/>
  <sheetViews>
    <sheetView topLeftCell="A61" workbookViewId="0">
      <selection activeCell="C73" sqref="C73:M73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2255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3611</v>
      </c>
      <c r="C9" s="64" t="s">
        <v>2256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25.5" x14ac:dyDescent="0.25">
      <c r="B10" s="48" t="s">
        <v>3612</v>
      </c>
      <c r="C10" s="64" t="s">
        <v>2257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89.25" x14ac:dyDescent="0.25">
      <c r="B11" s="48" t="s">
        <v>3613</v>
      </c>
      <c r="C11" s="64" t="s">
        <v>2258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3614</v>
      </c>
      <c r="C12" s="73" t="s">
        <v>2259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76.5" x14ac:dyDescent="0.25">
      <c r="B13" s="48" t="s">
        <v>3615</v>
      </c>
      <c r="C13" s="73" t="s">
        <v>2260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3616</v>
      </c>
      <c r="C14" s="73" t="s">
        <v>2261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76.5" x14ac:dyDescent="0.25">
      <c r="B15" s="48" t="s">
        <v>3617</v>
      </c>
      <c r="C15" s="73" t="s">
        <v>2262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25.5" x14ac:dyDescent="0.25">
      <c r="B16" s="48" t="s">
        <v>3618</v>
      </c>
      <c r="C16" s="73" t="s">
        <v>2263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3619</v>
      </c>
      <c r="C17" s="73" t="s">
        <v>2264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3620</v>
      </c>
      <c r="C18" s="74" t="s">
        <v>2265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3621</v>
      </c>
      <c r="C19" s="73" t="s">
        <v>2266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63.75" x14ac:dyDescent="0.25">
      <c r="B20" s="48" t="s">
        <v>3622</v>
      </c>
      <c r="C20" s="73" t="s">
        <v>2267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3623</v>
      </c>
      <c r="C21" s="64" t="s">
        <v>2358</v>
      </c>
      <c r="D21" s="49"/>
      <c r="E21" s="24"/>
      <c r="F21" s="24"/>
      <c r="G21" s="24"/>
      <c r="H21" s="24"/>
      <c r="I21" s="53"/>
      <c r="J21" s="53"/>
      <c r="K21" s="53"/>
      <c r="L21" s="53"/>
      <c r="M21" s="54"/>
    </row>
    <row r="22" spans="2:13" ht="63.75" x14ac:dyDescent="0.25">
      <c r="B22" s="48" t="s">
        <v>3624</v>
      </c>
      <c r="C22" s="74" t="s">
        <v>2268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3625</v>
      </c>
      <c r="C23" s="73" t="s">
        <v>2269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76.5" x14ac:dyDescent="0.25">
      <c r="B24" s="48" t="s">
        <v>3626</v>
      </c>
      <c r="C24" s="73" t="s">
        <v>2270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76.5" x14ac:dyDescent="0.25">
      <c r="B25" s="48" t="s">
        <v>3627</v>
      </c>
      <c r="C25" s="73" t="s">
        <v>2271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63.75" x14ac:dyDescent="0.25">
      <c r="B26" s="48" t="s">
        <v>3628</v>
      </c>
      <c r="C26" s="73" t="s">
        <v>2272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38.25" x14ac:dyDescent="0.25">
      <c r="B27" s="48" t="s">
        <v>3629</v>
      </c>
      <c r="C27" s="73" t="s">
        <v>2273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51" x14ac:dyDescent="0.25">
      <c r="B28" s="48" t="s">
        <v>3630</v>
      </c>
      <c r="C28" s="73" t="s">
        <v>2274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51" x14ac:dyDescent="0.25">
      <c r="B29" s="48" t="s">
        <v>3631</v>
      </c>
      <c r="C29" s="73" t="s">
        <v>2275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51" x14ac:dyDescent="0.25">
      <c r="B30" s="48" t="s">
        <v>3632</v>
      </c>
      <c r="C30" s="73" t="s">
        <v>2276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51.75" x14ac:dyDescent="0.25">
      <c r="B31" s="48" t="s">
        <v>3633</v>
      </c>
      <c r="C31" s="83" t="s">
        <v>2277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" x14ac:dyDescent="0.25">
      <c r="B32" s="48" t="s">
        <v>3634</v>
      </c>
      <c r="C32" s="74" t="s">
        <v>2278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51" x14ac:dyDescent="0.25">
      <c r="B33" s="48" t="s">
        <v>3635</v>
      </c>
      <c r="C33" s="73" t="s">
        <v>2279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3636</v>
      </c>
      <c r="C34" s="73" t="s">
        <v>2280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51" x14ac:dyDescent="0.25">
      <c r="B35" s="48" t="s">
        <v>3637</v>
      </c>
      <c r="C35" s="64" t="s">
        <v>2281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63.75" x14ac:dyDescent="0.25">
      <c r="B36" s="48" t="s">
        <v>3638</v>
      </c>
      <c r="C36" s="64" t="s">
        <v>2282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51" x14ac:dyDescent="0.25">
      <c r="B37" s="48" t="s">
        <v>3639</v>
      </c>
      <c r="C37" s="64" t="s">
        <v>2283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89.25" x14ac:dyDescent="0.25">
      <c r="B38" s="48" t="s">
        <v>3640</v>
      </c>
      <c r="C38" s="73" t="s">
        <v>2284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51" x14ac:dyDescent="0.25">
      <c r="B39" s="48" t="s">
        <v>3641</v>
      </c>
      <c r="C39" s="73" t="s">
        <v>2285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63.75" x14ac:dyDescent="0.25">
      <c r="B40" s="48" t="s">
        <v>3642</v>
      </c>
      <c r="C40" s="73" t="s">
        <v>2286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25.5" x14ac:dyDescent="0.25">
      <c r="B41" s="48" t="s">
        <v>3643</v>
      </c>
      <c r="C41" s="73" t="s">
        <v>2287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25.5" x14ac:dyDescent="0.25">
      <c r="B42" s="48" t="s">
        <v>3644</v>
      </c>
      <c r="C42" s="73" t="s">
        <v>2288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63.75" x14ac:dyDescent="0.25">
      <c r="B43" s="48" t="s">
        <v>3645</v>
      </c>
      <c r="C43" s="73" t="s">
        <v>2289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76.5" x14ac:dyDescent="0.25">
      <c r="B44" s="48" t="s">
        <v>3646</v>
      </c>
      <c r="C44" s="74" t="s">
        <v>2290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63.75" x14ac:dyDescent="0.25">
      <c r="B45" s="48" t="s">
        <v>3647</v>
      </c>
      <c r="C45" s="73" t="s">
        <v>2291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38.25" x14ac:dyDescent="0.25">
      <c r="B46" s="48" t="s">
        <v>3648</v>
      </c>
      <c r="C46" s="73" t="s">
        <v>2292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38.25" x14ac:dyDescent="0.25">
      <c r="B47" s="48" t="s">
        <v>3649</v>
      </c>
      <c r="C47" s="64" t="s">
        <v>2293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38.25" x14ac:dyDescent="0.25">
      <c r="B48" s="48" t="s">
        <v>3650</v>
      </c>
      <c r="C48" s="74" t="s">
        <v>2294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25.5" x14ac:dyDescent="0.25">
      <c r="B49" s="48" t="s">
        <v>3651</v>
      </c>
      <c r="C49" s="73" t="s">
        <v>2295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25.5" x14ac:dyDescent="0.25">
      <c r="B50" s="48" t="s">
        <v>3652</v>
      </c>
      <c r="C50" s="73" t="s">
        <v>2296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63.75" x14ac:dyDescent="0.25">
      <c r="B51" s="48" t="s">
        <v>3653</v>
      </c>
      <c r="C51" s="73" t="s">
        <v>2297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63.75" x14ac:dyDescent="0.25">
      <c r="B52" s="48" t="s">
        <v>3654</v>
      </c>
      <c r="C52" s="73" t="s">
        <v>2298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38.25" x14ac:dyDescent="0.25">
      <c r="B53" s="48" t="s">
        <v>3655</v>
      </c>
      <c r="C53" s="73" t="s">
        <v>2299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51" x14ac:dyDescent="0.25">
      <c r="B54" s="48" t="s">
        <v>3656</v>
      </c>
      <c r="C54" s="73" t="s">
        <v>2300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x14ac:dyDescent="0.25">
      <c r="B55" s="48" t="s">
        <v>3657</v>
      </c>
      <c r="C55" s="73" t="s">
        <v>2301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76.5" x14ac:dyDescent="0.25">
      <c r="B56" s="48" t="s">
        <v>3658</v>
      </c>
      <c r="C56" s="73" t="s">
        <v>2302</v>
      </c>
      <c r="D56" s="49"/>
      <c r="E56" s="24"/>
      <c r="F56" s="24"/>
      <c r="G56" s="24"/>
      <c r="H56" s="24"/>
      <c r="I56" s="43"/>
      <c r="J56" s="43"/>
      <c r="K56" s="43"/>
      <c r="L56" s="43"/>
      <c r="M56" s="50"/>
    </row>
    <row r="57" spans="2:13" ht="38.25" x14ac:dyDescent="0.25">
      <c r="B57" s="48" t="s">
        <v>3659</v>
      </c>
      <c r="C57" s="73" t="s">
        <v>2303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39" x14ac:dyDescent="0.25">
      <c r="B58" s="48" t="s">
        <v>3660</v>
      </c>
      <c r="C58" s="83" t="s">
        <v>2304</v>
      </c>
      <c r="D58" s="49"/>
      <c r="E58" s="24"/>
      <c r="F58" s="24"/>
      <c r="G58" s="24"/>
      <c r="H58" s="24"/>
      <c r="I58" s="43"/>
      <c r="J58" s="43"/>
      <c r="K58" s="43"/>
      <c r="L58" s="43"/>
      <c r="M58" s="50"/>
    </row>
    <row r="59" spans="2:13" ht="38.25" x14ac:dyDescent="0.25">
      <c r="B59" s="48" t="s">
        <v>3661</v>
      </c>
      <c r="C59" s="74" t="s">
        <v>2305</v>
      </c>
      <c r="D59" s="49"/>
      <c r="E59" s="24"/>
      <c r="F59" s="24"/>
      <c r="G59" s="24"/>
      <c r="H59" s="24"/>
      <c r="I59" s="43"/>
      <c r="J59" s="43"/>
      <c r="K59" s="43"/>
      <c r="L59" s="43"/>
      <c r="M59" s="50"/>
    </row>
    <row r="60" spans="2:13" ht="76.5" x14ac:dyDescent="0.25">
      <c r="B60" s="48" t="s">
        <v>3662</v>
      </c>
      <c r="C60" s="73" t="s">
        <v>2306</v>
      </c>
      <c r="D60" s="49"/>
      <c r="E60" s="24"/>
      <c r="F60" s="24"/>
      <c r="G60" s="24"/>
      <c r="H60" s="24"/>
      <c r="I60" s="43"/>
      <c r="J60" s="43"/>
      <c r="K60" s="43"/>
      <c r="L60" s="43"/>
      <c r="M60" s="50"/>
    </row>
    <row r="61" spans="2:13" ht="38.25" x14ac:dyDescent="0.25">
      <c r="B61" s="48" t="s">
        <v>3663</v>
      </c>
      <c r="C61" s="73" t="s">
        <v>2307</v>
      </c>
      <c r="D61" s="49"/>
      <c r="E61" s="24"/>
      <c r="F61" s="24"/>
      <c r="G61" s="24"/>
      <c r="H61" s="24"/>
      <c r="I61" s="43"/>
      <c r="J61" s="43"/>
      <c r="K61" s="43"/>
      <c r="L61" s="43"/>
      <c r="M61" s="50"/>
    </row>
    <row r="62" spans="2:13" ht="39" x14ac:dyDescent="0.25">
      <c r="B62" s="48" t="s">
        <v>3664</v>
      </c>
      <c r="C62" s="83" t="s">
        <v>2308</v>
      </c>
      <c r="D62" s="49"/>
      <c r="E62" s="24"/>
      <c r="F62" s="24"/>
      <c r="G62" s="24"/>
      <c r="H62" s="24"/>
      <c r="I62" s="43"/>
      <c r="J62" s="43"/>
      <c r="K62" s="43"/>
      <c r="L62" s="43"/>
      <c r="M62" s="50"/>
    </row>
    <row r="63" spans="2:13" ht="38.25" x14ac:dyDescent="0.25">
      <c r="B63" s="48" t="s">
        <v>3665</v>
      </c>
      <c r="C63" s="74" t="s">
        <v>2309</v>
      </c>
      <c r="D63" s="49"/>
      <c r="E63" s="24"/>
      <c r="F63" s="24"/>
      <c r="G63" s="24"/>
      <c r="H63" s="24"/>
      <c r="I63" s="43"/>
      <c r="J63" s="43"/>
      <c r="K63" s="43"/>
      <c r="L63" s="43"/>
      <c r="M63" s="50"/>
    </row>
    <row r="64" spans="2:13" ht="38.25" x14ac:dyDescent="0.25">
      <c r="B64" s="48" t="s">
        <v>3666</v>
      </c>
      <c r="C64" s="73" t="s">
        <v>2359</v>
      </c>
      <c r="D64" s="49"/>
      <c r="E64" s="24"/>
      <c r="F64" s="24"/>
      <c r="G64" s="24"/>
      <c r="H64" s="24"/>
      <c r="I64" s="53"/>
      <c r="J64" s="53"/>
      <c r="K64" s="53"/>
      <c r="L64" s="53"/>
      <c r="M64" s="54"/>
    </row>
    <row r="65" spans="2:13" ht="25.5" x14ac:dyDescent="0.25">
      <c r="B65" s="48" t="s">
        <v>3667</v>
      </c>
      <c r="C65" s="73" t="s">
        <v>2360</v>
      </c>
      <c r="D65" s="49"/>
      <c r="E65" s="24"/>
      <c r="F65" s="24"/>
      <c r="G65" s="24"/>
      <c r="H65" s="24"/>
      <c r="I65" s="53"/>
      <c r="J65" s="53"/>
      <c r="K65" s="53"/>
      <c r="L65" s="53"/>
      <c r="M65" s="54"/>
    </row>
    <row r="66" spans="2:13" ht="38.25" x14ac:dyDescent="0.25">
      <c r="B66" s="48" t="s">
        <v>3668</v>
      </c>
      <c r="C66" s="73" t="s">
        <v>2361</v>
      </c>
      <c r="D66" s="49"/>
      <c r="E66" s="24"/>
      <c r="F66" s="24"/>
      <c r="G66" s="24"/>
      <c r="H66" s="24"/>
      <c r="I66" s="53"/>
      <c r="J66" s="53"/>
      <c r="K66" s="53"/>
      <c r="L66" s="53"/>
      <c r="M66" s="54"/>
    </row>
    <row r="67" spans="2:13" ht="102" x14ac:dyDescent="0.25">
      <c r="B67" s="48" t="s">
        <v>3669</v>
      </c>
      <c r="C67" s="73" t="s">
        <v>2362</v>
      </c>
      <c r="D67" s="49"/>
      <c r="E67" s="24"/>
      <c r="F67" s="24"/>
      <c r="G67" s="24"/>
      <c r="H67" s="24"/>
      <c r="I67" s="53"/>
      <c r="J67" s="53"/>
      <c r="K67" s="53"/>
      <c r="L67" s="53"/>
      <c r="M67" s="54"/>
    </row>
    <row r="68" spans="2:13" ht="38.25" x14ac:dyDescent="0.25">
      <c r="B68" s="48" t="s">
        <v>3670</v>
      </c>
      <c r="C68" s="73" t="s">
        <v>2363</v>
      </c>
      <c r="D68" s="49"/>
      <c r="E68" s="24"/>
      <c r="F68" s="24"/>
      <c r="G68" s="24"/>
      <c r="H68" s="24"/>
      <c r="I68" s="53"/>
      <c r="J68" s="53"/>
      <c r="K68" s="53"/>
      <c r="L68" s="53"/>
      <c r="M68" s="54"/>
    </row>
    <row r="69" spans="2:13" ht="64.5" x14ac:dyDescent="0.25">
      <c r="B69" s="48" t="s">
        <v>3671</v>
      </c>
      <c r="C69" s="83" t="s">
        <v>2310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14.25" customHeight="1" x14ac:dyDescent="0.25">
      <c r="B70" s="55"/>
      <c r="C70" s="56"/>
      <c r="D70" s="16"/>
      <c r="E70" s="21"/>
      <c r="F70" s="21"/>
      <c r="G70" s="21"/>
      <c r="H70" s="21"/>
      <c r="I70" s="21"/>
      <c r="J70" s="21"/>
      <c r="K70" s="21"/>
      <c r="L70" s="21"/>
      <c r="M70" s="16"/>
    </row>
    <row r="71" spans="2:13" ht="15" customHeight="1" x14ac:dyDescent="0.25">
      <c r="B71" s="153" t="s">
        <v>425</v>
      </c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2:13" ht="15" customHeight="1" x14ac:dyDescent="0.25">
      <c r="B72" s="16"/>
      <c r="C72" s="153" t="s">
        <v>426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</row>
    <row r="73" spans="2:13" ht="15" customHeight="1" x14ac:dyDescent="0.25">
      <c r="B73" s="17"/>
      <c r="C73" s="153" t="s">
        <v>18</v>
      </c>
      <c r="D73" s="153"/>
      <c r="E73" s="153"/>
      <c r="F73" s="153"/>
      <c r="G73" s="153"/>
      <c r="H73" s="153"/>
      <c r="I73" s="153"/>
      <c r="J73" s="153"/>
      <c r="K73" s="153"/>
      <c r="L73" s="153"/>
      <c r="M73" s="153"/>
    </row>
    <row r="74" spans="2:13" x14ac:dyDescent="0.25">
      <c r="B74" s="46"/>
      <c r="C74" s="46"/>
      <c r="D74" s="46"/>
      <c r="E74" s="8"/>
      <c r="F74" s="8"/>
      <c r="G74" s="8"/>
      <c r="H74" s="8"/>
      <c r="I74" s="8"/>
      <c r="J74" s="8"/>
      <c r="K74" s="8"/>
      <c r="L74" s="8"/>
      <c r="M74" s="9"/>
    </row>
    <row r="75" spans="2:13" x14ac:dyDescent="0.25">
      <c r="B75" s="46"/>
      <c r="C75" s="46"/>
      <c r="D75" s="47" t="s">
        <v>1343</v>
      </c>
      <c r="E75" s="161" t="s">
        <v>10</v>
      </c>
      <c r="F75" s="161"/>
      <c r="G75" s="161"/>
      <c r="H75" s="161"/>
      <c r="I75" s="161" t="s">
        <v>6</v>
      </c>
      <c r="J75" s="161"/>
      <c r="K75" s="161"/>
      <c r="L75" s="161"/>
      <c r="M75" s="9"/>
    </row>
    <row r="76" spans="2:13" ht="15" customHeight="1" x14ac:dyDescent="0.25">
      <c r="B76" s="8"/>
      <c r="C76" s="9"/>
      <c r="D76" s="147" t="s">
        <v>3452</v>
      </c>
      <c r="E76" s="3" t="s">
        <v>11</v>
      </c>
      <c r="F76" s="3" t="s">
        <v>12</v>
      </c>
      <c r="G76" s="3" t="s">
        <v>13</v>
      </c>
      <c r="H76" s="3" t="s">
        <v>14</v>
      </c>
      <c r="I76" s="10" t="s">
        <v>11</v>
      </c>
      <c r="J76" s="10" t="s">
        <v>12</v>
      </c>
      <c r="K76" s="10" t="s">
        <v>13</v>
      </c>
      <c r="L76" s="10" t="s">
        <v>14</v>
      </c>
      <c r="M76" s="9"/>
    </row>
    <row r="77" spans="2:13" x14ac:dyDescent="0.25">
      <c r="B77" s="8"/>
      <c r="C77" s="9"/>
      <c r="D77" s="147"/>
      <c r="E77" s="5">
        <f>SUM(E9:E69)</f>
        <v>0</v>
      </c>
      <c r="F77" s="5">
        <f t="shared" ref="F77:L77" si="0">SUM(F9:F69)</f>
        <v>0</v>
      </c>
      <c r="G77" s="5">
        <f t="shared" si="0"/>
        <v>0</v>
      </c>
      <c r="H77" s="5">
        <f t="shared" si="0"/>
        <v>0</v>
      </c>
      <c r="I77" s="18">
        <f t="shared" si="0"/>
        <v>0</v>
      </c>
      <c r="J77" s="18">
        <f t="shared" si="0"/>
        <v>0</v>
      </c>
      <c r="K77" s="18">
        <f t="shared" si="0"/>
        <v>0</v>
      </c>
      <c r="L77" s="18">
        <f t="shared" si="0"/>
        <v>0</v>
      </c>
      <c r="M77" s="9"/>
    </row>
    <row r="78" spans="2:13" x14ac:dyDescent="0.25">
      <c r="D78" s="6" t="s">
        <v>3454</v>
      </c>
      <c r="E78" s="5">
        <f>SUM(E9+E10+E11+E12+E13+E14+E15+E16+E17+E18+E19+E20+E22+E23+E24+E25+E26+E27+E28+E29+E30+E31+E32+E33+E34+E35+E36+E37+E38+E39+E40+E41+E42+E43+E44+E45+E46+E47+E48+E49+E50+E51+E52+E53+E54+E55+E56+E57+E58+E59+E60+E61+E62+E63+E69)</f>
        <v>0</v>
      </c>
      <c r="F78" s="5">
        <f t="shared" ref="F78:L78" si="1">SUM(F9+F10+F11+F12+F13+F14+F15+F16+F17+F18+F19+F20+F22+F23+F24+F25+F26+F27+F28+F29+F30+F31+F32+F33+F34+F35+F36+F37+F38+F39+F40+F41+F42+F43+F44+F45+F46+F47+F48+F49+F50+F51+F52+F53+F54+F55+F56+F57+F58+F59+F60+F61+F62+F63+F69)</f>
        <v>0</v>
      </c>
      <c r="G78" s="5">
        <f t="shared" si="1"/>
        <v>0</v>
      </c>
      <c r="H78" s="5">
        <f t="shared" si="1"/>
        <v>0</v>
      </c>
      <c r="I78" s="18">
        <f t="shared" si="1"/>
        <v>0</v>
      </c>
      <c r="J78" s="18">
        <f t="shared" si="1"/>
        <v>0</v>
      </c>
      <c r="K78" s="18">
        <f t="shared" si="1"/>
        <v>0</v>
      </c>
      <c r="L78" s="18">
        <f t="shared" si="1"/>
        <v>0</v>
      </c>
    </row>
    <row r="79" spans="2:13" x14ac:dyDescent="0.25">
      <c r="D79" s="6" t="s">
        <v>1169</v>
      </c>
      <c r="E79" s="5">
        <f>SUM(E21+E64+E65+E66+E67+E68)</f>
        <v>0</v>
      </c>
      <c r="F79" s="5">
        <f t="shared" ref="F79:L79" si="2">SUM(F21+F64+F65+F66+F67+F68)</f>
        <v>0</v>
      </c>
      <c r="G79" s="5">
        <f t="shared" si="2"/>
        <v>0</v>
      </c>
      <c r="H79" s="5">
        <f t="shared" si="2"/>
        <v>0</v>
      </c>
      <c r="I79" s="18">
        <f t="shared" si="2"/>
        <v>0</v>
      </c>
      <c r="J79" s="18">
        <f t="shared" si="2"/>
        <v>0</v>
      </c>
      <c r="K79" s="18">
        <f t="shared" si="2"/>
        <v>0</v>
      </c>
      <c r="L79" s="18">
        <f t="shared" si="2"/>
        <v>0</v>
      </c>
    </row>
    <row r="80" spans="2:13" x14ac:dyDescent="0.25">
      <c r="D80" s="1"/>
      <c r="E80" s="2"/>
      <c r="F80" s="2"/>
      <c r="G80" s="2"/>
      <c r="H80" s="2"/>
      <c r="I80" s="2"/>
      <c r="J80" s="2"/>
      <c r="K80" s="2"/>
      <c r="L80" s="2"/>
    </row>
    <row r="81" spans="4:12" x14ac:dyDescent="0.25">
      <c r="D81" s="13" t="s">
        <v>376</v>
      </c>
      <c r="E81" s="14">
        <f>SUM(E78,H78)</f>
        <v>0</v>
      </c>
      <c r="F81" s="148">
        <f>SUM(E77,F77,H77)</f>
        <v>0</v>
      </c>
      <c r="G81" s="159" t="s">
        <v>377</v>
      </c>
      <c r="H81" s="159"/>
      <c r="I81" s="15">
        <f>SUM(I78,L78)</f>
        <v>0</v>
      </c>
      <c r="J81" s="150">
        <f>SUM(I77,J77,L77)</f>
        <v>0</v>
      </c>
      <c r="K81" s="160" t="s">
        <v>377</v>
      </c>
      <c r="L81" s="160"/>
    </row>
    <row r="82" spans="4:12" x14ac:dyDescent="0.25">
      <c r="D82" s="13" t="s">
        <v>378</v>
      </c>
      <c r="E82" s="14">
        <f>SUM(E79,F79,H79)</f>
        <v>0</v>
      </c>
      <c r="F82" s="148"/>
      <c r="G82" s="159"/>
      <c r="H82" s="159"/>
      <c r="I82" s="15">
        <f>SUM(I79,J79,L79)</f>
        <v>0</v>
      </c>
      <c r="J82" s="150"/>
      <c r="K82" s="160"/>
      <c r="L82" s="160"/>
    </row>
  </sheetData>
  <sheetProtection algorithmName="SHA-512" hashValue="nVWJP932Qj6J8o+bZxenphhwqqgCT3uWhJmMVTneiRn9Ppj9mezrXSGltQgcGirQzasdgqa8lmvwYNYH4L+luw==" saltValue="i35nsB52XoFhzrYu+tZoLg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B71:M71"/>
    <mergeCell ref="C72:M72"/>
    <mergeCell ref="C73:M73"/>
    <mergeCell ref="D76:D77"/>
    <mergeCell ref="F81:F82"/>
    <mergeCell ref="G81:H82"/>
    <mergeCell ref="J81:J82"/>
    <mergeCell ref="K81:L82"/>
    <mergeCell ref="E75:H75"/>
    <mergeCell ref="I75:L75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DAEC4-2CCF-4B20-8809-E265A04357BD}">
  <dimension ref="B1:M50"/>
  <sheetViews>
    <sheetView topLeftCell="A27" workbookViewId="0">
      <selection activeCell="M45" sqref="M45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2311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3672</v>
      </c>
      <c r="C9" s="64" t="s">
        <v>2312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25.5" x14ac:dyDescent="0.25">
      <c r="B10" s="48" t="s">
        <v>3673</v>
      </c>
      <c r="C10" s="64" t="s">
        <v>2313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25.5" x14ac:dyDescent="0.25">
      <c r="B11" s="48" t="s">
        <v>3674</v>
      </c>
      <c r="C11" s="64" t="s">
        <v>2314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3675</v>
      </c>
      <c r="C12" s="64" t="s">
        <v>2364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25.5" x14ac:dyDescent="0.25">
      <c r="B13" s="48" t="s">
        <v>3676</v>
      </c>
      <c r="C13" s="64" t="s">
        <v>2365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89.25" x14ac:dyDescent="0.25">
      <c r="B14" s="48" t="s">
        <v>3677</v>
      </c>
      <c r="C14" s="73" t="s">
        <v>2315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76.5" x14ac:dyDescent="0.25">
      <c r="B15" s="48" t="s">
        <v>3678</v>
      </c>
      <c r="C15" s="73" t="s">
        <v>2316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3679</v>
      </c>
      <c r="C16" s="73" t="s">
        <v>2317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51" x14ac:dyDescent="0.25">
      <c r="B17" s="48" t="s">
        <v>3680</v>
      </c>
      <c r="C17" s="73" t="s">
        <v>2366</v>
      </c>
      <c r="D17" s="49"/>
      <c r="E17" s="24"/>
      <c r="F17" s="24"/>
      <c r="G17" s="24"/>
      <c r="H17" s="24"/>
      <c r="I17" s="53"/>
      <c r="J17" s="53"/>
      <c r="K17" s="53"/>
      <c r="L17" s="53"/>
      <c r="M17" s="54"/>
    </row>
    <row r="18" spans="2:13" ht="76.5" x14ac:dyDescent="0.25">
      <c r="B18" s="48" t="s">
        <v>3681</v>
      </c>
      <c r="C18" s="74" t="s">
        <v>2318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3682</v>
      </c>
      <c r="C19" s="64" t="s">
        <v>2367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51" x14ac:dyDescent="0.25">
      <c r="B20" s="48" t="s">
        <v>3683</v>
      </c>
      <c r="C20" s="73" t="s">
        <v>2368</v>
      </c>
      <c r="D20" s="49"/>
      <c r="E20" s="24"/>
      <c r="F20" s="24"/>
      <c r="G20" s="24"/>
      <c r="H20" s="24"/>
      <c r="I20" s="53"/>
      <c r="J20" s="53"/>
      <c r="K20" s="53"/>
      <c r="L20" s="53"/>
      <c r="M20" s="54"/>
    </row>
    <row r="21" spans="2:13" ht="38.25" x14ac:dyDescent="0.25">
      <c r="B21" s="48" t="s">
        <v>3684</v>
      </c>
      <c r="C21" s="64" t="s">
        <v>2319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3685</v>
      </c>
      <c r="C22" s="73" t="s">
        <v>2369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25.5" x14ac:dyDescent="0.25">
      <c r="B23" s="48" t="s">
        <v>3686</v>
      </c>
      <c r="C23" s="73" t="s">
        <v>2320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63.75" x14ac:dyDescent="0.25">
      <c r="B24" s="48" t="s">
        <v>3687</v>
      </c>
      <c r="C24" s="73" t="s">
        <v>2321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3688</v>
      </c>
      <c r="C25" s="73" t="s">
        <v>2322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89.25" x14ac:dyDescent="0.25">
      <c r="B26" s="48" t="s">
        <v>3689</v>
      </c>
      <c r="C26" s="74" t="s">
        <v>2370</v>
      </c>
      <c r="D26" s="49"/>
      <c r="E26" s="24"/>
      <c r="F26" s="24"/>
      <c r="G26" s="24"/>
      <c r="H26" s="24"/>
      <c r="I26" s="53"/>
      <c r="J26" s="53"/>
      <c r="K26" s="53"/>
      <c r="L26" s="53"/>
      <c r="M26" s="54"/>
    </row>
    <row r="27" spans="2:13" ht="38.25" x14ac:dyDescent="0.25">
      <c r="B27" s="48" t="s">
        <v>3690</v>
      </c>
      <c r="C27" s="73" t="s">
        <v>2371</v>
      </c>
      <c r="D27" s="49"/>
      <c r="E27" s="24"/>
      <c r="F27" s="24"/>
      <c r="G27" s="24"/>
      <c r="H27" s="24"/>
      <c r="I27" s="53"/>
      <c r="J27" s="53"/>
      <c r="K27" s="53"/>
      <c r="L27" s="53"/>
      <c r="M27" s="54"/>
    </row>
    <row r="28" spans="2:13" ht="38.25" x14ac:dyDescent="0.25">
      <c r="B28" s="48" t="s">
        <v>3691</v>
      </c>
      <c r="C28" s="73" t="s">
        <v>2372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ht="38.25" x14ac:dyDescent="0.25">
      <c r="B29" s="48" t="s">
        <v>3692</v>
      </c>
      <c r="C29" s="73" t="s">
        <v>2323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25.5" x14ac:dyDescent="0.25">
      <c r="B30" s="48" t="s">
        <v>3693</v>
      </c>
      <c r="C30" s="73" t="s">
        <v>2324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3694</v>
      </c>
      <c r="C31" s="73" t="s">
        <v>2325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38.25" x14ac:dyDescent="0.25">
      <c r="B32" s="48" t="s">
        <v>3695</v>
      </c>
      <c r="C32" s="73" t="s">
        <v>2373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25.5" x14ac:dyDescent="0.25">
      <c r="B33" s="48" t="s">
        <v>3696</v>
      </c>
      <c r="C33" s="74" t="s">
        <v>2326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51" x14ac:dyDescent="0.25">
      <c r="B34" s="48" t="s">
        <v>3697</v>
      </c>
      <c r="C34" s="74" t="s">
        <v>2374</v>
      </c>
      <c r="D34" s="49"/>
      <c r="E34" s="24"/>
      <c r="F34" s="24"/>
      <c r="G34" s="24"/>
      <c r="H34" s="24"/>
      <c r="I34" s="53"/>
      <c r="J34" s="53"/>
      <c r="K34" s="53"/>
      <c r="L34" s="53"/>
      <c r="M34" s="54"/>
    </row>
    <row r="35" spans="2:13" ht="63.75" x14ac:dyDescent="0.25">
      <c r="B35" s="48" t="s">
        <v>3698</v>
      </c>
      <c r="C35" s="73" t="s">
        <v>2375</v>
      </c>
      <c r="D35" s="49"/>
      <c r="E35" s="24"/>
      <c r="F35" s="24"/>
      <c r="G35" s="24"/>
      <c r="H35" s="24"/>
      <c r="I35" s="53"/>
      <c r="J35" s="53"/>
      <c r="K35" s="53"/>
      <c r="L35" s="53"/>
      <c r="M35" s="54"/>
    </row>
    <row r="36" spans="2:13" ht="25.5" x14ac:dyDescent="0.25">
      <c r="B36" s="48" t="s">
        <v>3699</v>
      </c>
      <c r="C36" s="73" t="s">
        <v>2327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63.75" x14ac:dyDescent="0.25">
      <c r="B37" s="48" t="s">
        <v>3700</v>
      </c>
      <c r="C37" s="73" t="s">
        <v>2376</v>
      </c>
      <c r="D37" s="49"/>
      <c r="E37" s="24"/>
      <c r="F37" s="24"/>
      <c r="G37" s="24"/>
      <c r="H37" s="24"/>
      <c r="I37" s="53"/>
      <c r="J37" s="53"/>
      <c r="K37" s="53"/>
      <c r="L37" s="53"/>
      <c r="M37" s="54"/>
    </row>
    <row r="38" spans="2:13" ht="14.25" customHeight="1" x14ac:dyDescent="0.25">
      <c r="B38" s="55"/>
      <c r="C38" s="56"/>
      <c r="D38" s="16"/>
      <c r="E38" s="21"/>
      <c r="F38" s="21"/>
      <c r="G38" s="21"/>
      <c r="H38" s="21"/>
      <c r="I38" s="21"/>
      <c r="J38" s="21"/>
      <c r="K38" s="21"/>
      <c r="L38" s="21"/>
      <c r="M38" s="16"/>
    </row>
    <row r="39" spans="2:13" ht="15" customHeight="1" x14ac:dyDescent="0.25">
      <c r="B39" s="153" t="s">
        <v>425</v>
      </c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</row>
    <row r="40" spans="2:13" ht="15" customHeight="1" x14ac:dyDescent="0.25">
      <c r="B40" s="16"/>
      <c r="C40" s="153" t="s">
        <v>426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</row>
    <row r="41" spans="2:13" ht="15" customHeight="1" x14ac:dyDescent="0.25">
      <c r="B41" s="17"/>
      <c r="C41" s="153" t="s">
        <v>18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</row>
    <row r="42" spans="2:13" x14ac:dyDescent="0.25">
      <c r="B42" s="46"/>
      <c r="C42" s="46"/>
      <c r="D42" s="46"/>
      <c r="E42" s="8"/>
      <c r="F42" s="8"/>
      <c r="G42" s="8"/>
      <c r="H42" s="8"/>
      <c r="I42" s="8"/>
      <c r="J42" s="8"/>
      <c r="K42" s="8"/>
      <c r="L42" s="8"/>
      <c r="M42" s="9"/>
    </row>
    <row r="43" spans="2:13" x14ac:dyDescent="0.25">
      <c r="B43" s="46"/>
      <c r="C43" s="46"/>
      <c r="D43" s="47" t="s">
        <v>1343</v>
      </c>
      <c r="E43" s="161" t="s">
        <v>10</v>
      </c>
      <c r="F43" s="161"/>
      <c r="G43" s="161"/>
      <c r="H43" s="161"/>
      <c r="I43" s="161" t="s">
        <v>6</v>
      </c>
      <c r="J43" s="161"/>
      <c r="K43" s="161"/>
      <c r="L43" s="161"/>
      <c r="M43" s="9"/>
    </row>
    <row r="44" spans="2:13" ht="15" customHeight="1" x14ac:dyDescent="0.25">
      <c r="B44" s="8"/>
      <c r="C44" s="9"/>
      <c r="D44" s="147" t="s">
        <v>3453</v>
      </c>
      <c r="E44" s="3" t="s">
        <v>11</v>
      </c>
      <c r="F44" s="3" t="s">
        <v>12</v>
      </c>
      <c r="G44" s="3" t="s">
        <v>13</v>
      </c>
      <c r="H44" s="3" t="s">
        <v>14</v>
      </c>
      <c r="I44" s="10" t="s">
        <v>11</v>
      </c>
      <c r="J44" s="10" t="s">
        <v>12</v>
      </c>
      <c r="K44" s="10" t="s">
        <v>13</v>
      </c>
      <c r="L44" s="10" t="s">
        <v>14</v>
      </c>
      <c r="M44" s="9"/>
    </row>
    <row r="45" spans="2:13" x14ac:dyDescent="0.25">
      <c r="B45" s="8"/>
      <c r="C45" s="9"/>
      <c r="D45" s="147"/>
      <c r="E45" s="5">
        <f>SUM(E9:E37)</f>
        <v>0</v>
      </c>
      <c r="F45" s="5">
        <f t="shared" ref="F45:L45" si="0">SUM(F9:F37)</f>
        <v>0</v>
      </c>
      <c r="G45" s="5">
        <f t="shared" si="0"/>
        <v>0</v>
      </c>
      <c r="H45" s="5">
        <f t="shared" si="0"/>
        <v>0</v>
      </c>
      <c r="I45" s="18">
        <f t="shared" si="0"/>
        <v>0</v>
      </c>
      <c r="J45" s="18">
        <f t="shared" si="0"/>
        <v>0</v>
      </c>
      <c r="K45" s="18">
        <f t="shared" si="0"/>
        <v>0</v>
      </c>
      <c r="L45" s="18">
        <f t="shared" si="0"/>
        <v>0</v>
      </c>
      <c r="M45" s="9"/>
    </row>
    <row r="46" spans="2:13" x14ac:dyDescent="0.25">
      <c r="D46" s="6" t="s">
        <v>1160</v>
      </c>
      <c r="E46" s="5">
        <f>SUM(E9+E10+E11+E14+E15+E16+E18+E21+E23+E24+E25+E29+E30+E31+E33+E36)</f>
        <v>0</v>
      </c>
      <c r="F46" s="5">
        <f t="shared" ref="F46:L46" si="1">SUM(F9+F10+F11+F14+F15+F16+F18+F21+F23+F24+F25+F29+F30+F31+F33+F36)</f>
        <v>0</v>
      </c>
      <c r="G46" s="5">
        <f t="shared" si="1"/>
        <v>0</v>
      </c>
      <c r="H46" s="5">
        <f t="shared" si="1"/>
        <v>0</v>
      </c>
      <c r="I46" s="18">
        <f t="shared" si="1"/>
        <v>0</v>
      </c>
      <c r="J46" s="18">
        <f t="shared" si="1"/>
        <v>0</v>
      </c>
      <c r="K46" s="18">
        <f t="shared" si="1"/>
        <v>0</v>
      </c>
      <c r="L46" s="18">
        <f t="shared" si="1"/>
        <v>0</v>
      </c>
    </row>
    <row r="47" spans="2:13" x14ac:dyDescent="0.25">
      <c r="D47" s="6" t="s">
        <v>3455</v>
      </c>
      <c r="E47" s="5">
        <f>SUM(E12+E13+E17+E19+E20+E22+E26+E27+E28+E32+E34+E35+E37)</f>
        <v>0</v>
      </c>
      <c r="F47" s="5">
        <f t="shared" ref="F47:L47" si="2">SUM(F12+F13+F17+F19+F20+F22+F26+F27+F28+F32+F34+F35+F37)</f>
        <v>0</v>
      </c>
      <c r="G47" s="5">
        <f t="shared" si="2"/>
        <v>0</v>
      </c>
      <c r="H47" s="5">
        <f t="shared" si="2"/>
        <v>0</v>
      </c>
      <c r="I47" s="18">
        <f t="shared" si="2"/>
        <v>0</v>
      </c>
      <c r="J47" s="18">
        <f t="shared" si="2"/>
        <v>0</v>
      </c>
      <c r="K47" s="18">
        <f t="shared" si="2"/>
        <v>0</v>
      </c>
      <c r="L47" s="18">
        <f t="shared" si="2"/>
        <v>0</v>
      </c>
    </row>
    <row r="48" spans="2:13" x14ac:dyDescent="0.25">
      <c r="D48" s="1"/>
      <c r="E48" s="2"/>
      <c r="F48" s="2"/>
      <c r="G48" s="2"/>
      <c r="H48" s="2"/>
      <c r="I48" s="2"/>
      <c r="J48" s="2"/>
      <c r="K48" s="2"/>
      <c r="L48" s="2"/>
    </row>
    <row r="49" spans="4:12" x14ac:dyDescent="0.25">
      <c r="D49" s="13" t="s">
        <v>376</v>
      </c>
      <c r="E49" s="14">
        <f>SUM(E46,H46)</f>
        <v>0</v>
      </c>
      <c r="F49" s="148">
        <f>SUM(E45,F45,H45)</f>
        <v>0</v>
      </c>
      <c r="G49" s="159" t="s">
        <v>377</v>
      </c>
      <c r="H49" s="159"/>
      <c r="I49" s="15">
        <f>SUM(I46,L46)</f>
        <v>0</v>
      </c>
      <c r="J49" s="150">
        <f>SUM(I45,J45,L45)</f>
        <v>0</v>
      </c>
      <c r="K49" s="160" t="s">
        <v>377</v>
      </c>
      <c r="L49" s="160"/>
    </row>
    <row r="50" spans="4:12" x14ac:dyDescent="0.25">
      <c r="D50" s="13" t="s">
        <v>378</v>
      </c>
      <c r="E50" s="14">
        <f>SUM(E47,F47,H47)</f>
        <v>0</v>
      </c>
      <c r="F50" s="148"/>
      <c r="G50" s="159"/>
      <c r="H50" s="159"/>
      <c r="I50" s="15">
        <f>SUM(I47,J47,L47)</f>
        <v>0</v>
      </c>
      <c r="J50" s="150"/>
      <c r="K50" s="160"/>
      <c r="L50" s="160"/>
    </row>
  </sheetData>
  <sheetProtection algorithmName="SHA-512" hashValue="hlpf10CF7dYQN0rZ4kKKLPre3MNeRihORRxr4nAq6xzA5AaK1gMyhwrcSt9jTc3LjfKWiXUHXzy+KlyX5vGBbA==" saltValue="3lTWqulQ8yjkIQu5et2JGA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B39:M39"/>
    <mergeCell ref="C40:M40"/>
    <mergeCell ref="C41:M41"/>
    <mergeCell ref="D44:D45"/>
    <mergeCell ref="F49:F50"/>
    <mergeCell ref="G49:H50"/>
    <mergeCell ref="J49:J50"/>
    <mergeCell ref="K49:L50"/>
    <mergeCell ref="E43:H43"/>
    <mergeCell ref="I43:L43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D97B2-F28A-4CBD-933D-9A81BCE49CC6}">
  <dimension ref="B1:M44"/>
  <sheetViews>
    <sheetView topLeftCell="A20" workbookViewId="0">
      <selection activeCell="M37" sqref="M37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2328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25.5" x14ac:dyDescent="0.25">
      <c r="B9" s="48" t="s">
        <v>3701</v>
      </c>
      <c r="C9" s="64" t="s">
        <v>2329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3702</v>
      </c>
      <c r="C10" s="64" t="s">
        <v>2330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3703</v>
      </c>
      <c r="C11" s="64" t="s">
        <v>2331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3704</v>
      </c>
      <c r="C12" s="64" t="s">
        <v>2377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38.25" x14ac:dyDescent="0.25">
      <c r="B13" s="48" t="s">
        <v>3705</v>
      </c>
      <c r="C13" s="73" t="s">
        <v>2332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51" x14ac:dyDescent="0.25">
      <c r="B14" s="48" t="s">
        <v>3706</v>
      </c>
      <c r="C14" s="64" t="s">
        <v>2378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38.25" x14ac:dyDescent="0.25">
      <c r="B15" s="48" t="s">
        <v>3707</v>
      </c>
      <c r="C15" s="73" t="s">
        <v>2333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3708</v>
      </c>
      <c r="C16" s="73" t="s">
        <v>2334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3709</v>
      </c>
      <c r="C17" s="73" t="s">
        <v>2335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3710</v>
      </c>
      <c r="C18" s="74" t="s">
        <v>2336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3711</v>
      </c>
      <c r="C19" s="74" t="s">
        <v>2379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51" x14ac:dyDescent="0.25">
      <c r="B20" s="48" t="s">
        <v>3712</v>
      </c>
      <c r="C20" s="73" t="s">
        <v>2337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x14ac:dyDescent="0.25">
      <c r="B21" s="48" t="s">
        <v>3713</v>
      </c>
      <c r="C21" s="74" t="s">
        <v>2380</v>
      </c>
      <c r="D21" s="49"/>
      <c r="E21" s="24"/>
      <c r="F21" s="24"/>
      <c r="G21" s="24"/>
      <c r="H21" s="24"/>
      <c r="I21" s="53"/>
      <c r="J21" s="53"/>
      <c r="K21" s="53"/>
      <c r="L21" s="53"/>
      <c r="M21" s="54"/>
    </row>
    <row r="22" spans="2:13" ht="38.25" x14ac:dyDescent="0.25">
      <c r="B22" s="48" t="s">
        <v>3714</v>
      </c>
      <c r="C22" s="74" t="s">
        <v>2338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3715</v>
      </c>
      <c r="C23" s="73" t="s">
        <v>2339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3716</v>
      </c>
      <c r="C24" s="73" t="s">
        <v>2340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25.5" x14ac:dyDescent="0.25">
      <c r="B25" s="48" t="s">
        <v>3717</v>
      </c>
      <c r="C25" s="73" t="s">
        <v>2381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25.5" x14ac:dyDescent="0.25">
      <c r="B26" s="48" t="s">
        <v>3718</v>
      </c>
      <c r="C26" s="73" t="s">
        <v>2382</v>
      </c>
      <c r="D26" s="49"/>
      <c r="E26" s="24"/>
      <c r="F26" s="24"/>
      <c r="G26" s="24"/>
      <c r="H26" s="24"/>
      <c r="I26" s="53"/>
      <c r="J26" s="53"/>
      <c r="K26" s="53"/>
      <c r="L26" s="53"/>
      <c r="M26" s="54"/>
    </row>
    <row r="27" spans="2:13" ht="38.25" x14ac:dyDescent="0.25">
      <c r="B27" s="48" t="s">
        <v>3719</v>
      </c>
      <c r="C27" s="73" t="s">
        <v>2341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38.25" x14ac:dyDescent="0.25">
      <c r="B28" s="48" t="s">
        <v>3720</v>
      </c>
      <c r="C28" s="73" t="s">
        <v>2342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3721</v>
      </c>
      <c r="C29" s="73" t="s">
        <v>2343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25.5" x14ac:dyDescent="0.25">
      <c r="B30" s="48" t="s">
        <v>3722</v>
      </c>
      <c r="C30" s="73" t="s">
        <v>2344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25.5" x14ac:dyDescent="0.25">
      <c r="B31" s="48" t="s">
        <v>3723</v>
      </c>
      <c r="C31" s="73" t="s">
        <v>2345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14.25" customHeight="1" x14ac:dyDescent="0.25">
      <c r="B32" s="55"/>
      <c r="C32" s="56"/>
      <c r="D32" s="16"/>
      <c r="E32" s="21"/>
      <c r="F32" s="21"/>
      <c r="G32" s="21"/>
      <c r="H32" s="21"/>
      <c r="I32" s="21"/>
      <c r="J32" s="21"/>
      <c r="K32" s="21"/>
      <c r="L32" s="21"/>
      <c r="M32" s="16"/>
    </row>
    <row r="33" spans="2:13" ht="15" customHeight="1" x14ac:dyDescent="0.25">
      <c r="B33" s="153" t="s">
        <v>425</v>
      </c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</row>
    <row r="34" spans="2:13" ht="15" customHeight="1" x14ac:dyDescent="0.25">
      <c r="B34" s="16"/>
      <c r="C34" s="153" t="s">
        <v>426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</row>
    <row r="35" spans="2:13" ht="15" customHeight="1" x14ac:dyDescent="0.25">
      <c r="B35" s="17"/>
      <c r="C35" s="153" t="s">
        <v>18</v>
      </c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2:13" x14ac:dyDescent="0.25">
      <c r="B36" s="46"/>
      <c r="C36" s="46"/>
      <c r="D36" s="46"/>
      <c r="E36" s="8"/>
      <c r="F36" s="8"/>
      <c r="G36" s="8"/>
      <c r="H36" s="8"/>
      <c r="I36" s="8"/>
      <c r="J36" s="8"/>
      <c r="K36" s="8"/>
      <c r="L36" s="8"/>
      <c r="M36" s="9"/>
    </row>
    <row r="37" spans="2:13" x14ac:dyDescent="0.25">
      <c r="B37" s="46"/>
      <c r="C37" s="46"/>
      <c r="D37" s="47" t="s">
        <v>1343</v>
      </c>
      <c r="E37" s="161" t="s">
        <v>10</v>
      </c>
      <c r="F37" s="161"/>
      <c r="G37" s="161"/>
      <c r="H37" s="161"/>
      <c r="I37" s="161" t="s">
        <v>6</v>
      </c>
      <c r="J37" s="161"/>
      <c r="K37" s="161"/>
      <c r="L37" s="161"/>
      <c r="M37" s="9"/>
    </row>
    <row r="38" spans="2:13" ht="15" customHeight="1" x14ac:dyDescent="0.25">
      <c r="B38" s="8"/>
      <c r="C38" s="9"/>
      <c r="D38" s="147" t="s">
        <v>3456</v>
      </c>
      <c r="E38" s="3" t="s">
        <v>11</v>
      </c>
      <c r="F38" s="3" t="s">
        <v>12</v>
      </c>
      <c r="G38" s="3" t="s">
        <v>13</v>
      </c>
      <c r="H38" s="3" t="s">
        <v>14</v>
      </c>
      <c r="I38" s="10" t="s">
        <v>11</v>
      </c>
      <c r="J38" s="10" t="s">
        <v>12</v>
      </c>
      <c r="K38" s="10" t="s">
        <v>13</v>
      </c>
      <c r="L38" s="10" t="s">
        <v>14</v>
      </c>
      <c r="M38" s="9"/>
    </row>
    <row r="39" spans="2:13" x14ac:dyDescent="0.25">
      <c r="B39" s="8"/>
      <c r="C39" s="9"/>
      <c r="D39" s="147"/>
      <c r="E39" s="5">
        <f>SUM(E9:E31)</f>
        <v>0</v>
      </c>
      <c r="F39" s="5">
        <f t="shared" ref="F39:L39" si="0">SUM(F9:F31)</f>
        <v>0</v>
      </c>
      <c r="G39" s="5">
        <f t="shared" si="0"/>
        <v>0</v>
      </c>
      <c r="H39" s="5">
        <f t="shared" si="0"/>
        <v>0</v>
      </c>
      <c r="I39" s="18">
        <f t="shared" si="0"/>
        <v>0</v>
      </c>
      <c r="J39" s="18">
        <f t="shared" si="0"/>
        <v>0</v>
      </c>
      <c r="K39" s="18">
        <f t="shared" si="0"/>
        <v>0</v>
      </c>
      <c r="L39" s="18">
        <f t="shared" si="0"/>
        <v>0</v>
      </c>
      <c r="M39" s="9"/>
    </row>
    <row r="40" spans="2:13" x14ac:dyDescent="0.25">
      <c r="D40" s="6" t="s">
        <v>718</v>
      </c>
      <c r="E40" s="5">
        <f>SUM(E9+E10+E11+E13+E15+E16+E17+E18+E20+E22+E23+E24+E27+E28+E29+E30+E31)</f>
        <v>0</v>
      </c>
      <c r="F40" s="5">
        <f t="shared" ref="F40:L40" si="1">SUM(F9+F10+F11+F13+F15+F16+F17+F18+F20+F22+F23+F24+F27+F28+F29+F30+F31)</f>
        <v>0</v>
      </c>
      <c r="G40" s="5">
        <f t="shared" si="1"/>
        <v>0</v>
      </c>
      <c r="H40" s="5">
        <f t="shared" si="1"/>
        <v>0</v>
      </c>
      <c r="I40" s="18">
        <f t="shared" si="1"/>
        <v>0</v>
      </c>
      <c r="J40" s="18">
        <f t="shared" si="1"/>
        <v>0</v>
      </c>
      <c r="K40" s="18">
        <f t="shared" si="1"/>
        <v>0</v>
      </c>
      <c r="L40" s="18">
        <f t="shared" si="1"/>
        <v>0</v>
      </c>
    </row>
    <row r="41" spans="2:13" x14ac:dyDescent="0.25">
      <c r="D41" s="6" t="s">
        <v>1169</v>
      </c>
      <c r="E41" s="5">
        <f>SUM(E12+E14+E19+E21+E25+E26)</f>
        <v>0</v>
      </c>
      <c r="F41" s="5">
        <f t="shared" ref="F41:L41" si="2">SUM(F12+F14+F19+F21+F25+F26)</f>
        <v>0</v>
      </c>
      <c r="G41" s="5">
        <f t="shared" si="2"/>
        <v>0</v>
      </c>
      <c r="H41" s="5">
        <f t="shared" si="2"/>
        <v>0</v>
      </c>
      <c r="I41" s="18">
        <f t="shared" si="2"/>
        <v>0</v>
      </c>
      <c r="J41" s="18">
        <f t="shared" si="2"/>
        <v>0</v>
      </c>
      <c r="K41" s="18">
        <f t="shared" si="2"/>
        <v>0</v>
      </c>
      <c r="L41" s="18">
        <f t="shared" si="2"/>
        <v>0</v>
      </c>
    </row>
    <row r="42" spans="2:13" x14ac:dyDescent="0.25">
      <c r="D42" s="1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D43" s="13" t="s">
        <v>376</v>
      </c>
      <c r="E43" s="14">
        <f>SUM(E40,H40)</f>
        <v>0</v>
      </c>
      <c r="F43" s="148">
        <f>SUM(E39,F39,H39)</f>
        <v>0</v>
      </c>
      <c r="G43" s="159" t="s">
        <v>377</v>
      </c>
      <c r="H43" s="159"/>
      <c r="I43" s="15">
        <f>SUM(I40,L40)</f>
        <v>0</v>
      </c>
      <c r="J43" s="150">
        <f>SUM(I39,J39,L39)</f>
        <v>0</v>
      </c>
      <c r="K43" s="160" t="s">
        <v>377</v>
      </c>
      <c r="L43" s="160"/>
    </row>
    <row r="44" spans="2:13" x14ac:dyDescent="0.25">
      <c r="D44" s="13" t="s">
        <v>378</v>
      </c>
      <c r="E44" s="14">
        <f>SUM(E41,F41,H41)</f>
        <v>0</v>
      </c>
      <c r="F44" s="148"/>
      <c r="G44" s="159"/>
      <c r="H44" s="159"/>
      <c r="I44" s="15">
        <f>SUM(I41,J41,L41)</f>
        <v>0</v>
      </c>
      <c r="J44" s="150"/>
      <c r="K44" s="160"/>
      <c r="L44" s="160"/>
    </row>
  </sheetData>
  <sheetProtection algorithmName="SHA-512" hashValue="BBkuTsmhguvYCXaoLwEB/jm9OMCHsIK7V88qtIPCNJbGcgKYdC/h+dQRt49+VOAqjAgmDb6NW74jPdG7NAFl0g==" saltValue="6rhrALZAYENKBTVK9c8HJA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B33:M33"/>
    <mergeCell ref="C34:M34"/>
    <mergeCell ref="C35:M35"/>
    <mergeCell ref="D38:D39"/>
    <mergeCell ref="F43:F44"/>
    <mergeCell ref="G43:H44"/>
    <mergeCell ref="J43:J44"/>
    <mergeCell ref="K43:L44"/>
    <mergeCell ref="E37:H37"/>
    <mergeCell ref="I37:L37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93D8-D302-4726-BAA3-01ABE5456C2B}">
  <dimension ref="B1:M42"/>
  <sheetViews>
    <sheetView topLeftCell="A18" workbookViewId="0">
      <selection activeCell="M34" sqref="M34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2383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3724</v>
      </c>
      <c r="C9" s="64" t="s">
        <v>2384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3725</v>
      </c>
      <c r="C10" s="64" t="s">
        <v>2385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25.5" x14ac:dyDescent="0.25">
      <c r="B11" s="48" t="s">
        <v>3726</v>
      </c>
      <c r="C11" s="64" t="s">
        <v>2386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63.75" x14ac:dyDescent="0.25">
      <c r="B12" s="48" t="s">
        <v>3727</v>
      </c>
      <c r="C12" s="73" t="s">
        <v>2387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89.25" x14ac:dyDescent="0.25">
      <c r="B13" s="48" t="s">
        <v>3728</v>
      </c>
      <c r="C13" s="64" t="s">
        <v>3135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51" x14ac:dyDescent="0.25">
      <c r="B14" s="48" t="s">
        <v>3729</v>
      </c>
      <c r="C14" s="73" t="s">
        <v>2388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38.25" x14ac:dyDescent="0.25">
      <c r="B15" s="48" t="s">
        <v>3730</v>
      </c>
      <c r="C15" s="73" t="s">
        <v>2389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25.5" x14ac:dyDescent="0.25">
      <c r="B16" s="48" t="s">
        <v>3731</v>
      </c>
      <c r="C16" s="73" t="s">
        <v>2390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51" x14ac:dyDescent="0.25">
      <c r="B17" s="48" t="s">
        <v>3732</v>
      </c>
      <c r="C17" s="73" t="s">
        <v>2391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3733</v>
      </c>
      <c r="C18" s="74" t="s">
        <v>2392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3734</v>
      </c>
      <c r="C19" s="73" t="s">
        <v>2393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3735</v>
      </c>
      <c r="C20" s="73" t="s">
        <v>2394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3736</v>
      </c>
      <c r="C21" s="64" t="s">
        <v>2395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3737</v>
      </c>
      <c r="C22" s="74" t="s">
        <v>2396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x14ac:dyDescent="0.25">
      <c r="B23" s="48" t="s">
        <v>3738</v>
      </c>
      <c r="C23" s="73" t="s">
        <v>3136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38.25" x14ac:dyDescent="0.25">
      <c r="B24" s="48" t="s">
        <v>3739</v>
      </c>
      <c r="C24" s="64" t="s">
        <v>3137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38.25" x14ac:dyDescent="0.25">
      <c r="B25" s="48" t="s">
        <v>3740</v>
      </c>
      <c r="C25" s="73" t="s">
        <v>2397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x14ac:dyDescent="0.25">
      <c r="B26" s="48" t="s">
        <v>3741</v>
      </c>
      <c r="C26" s="73" t="s">
        <v>2398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25.5" x14ac:dyDescent="0.25">
      <c r="B27" s="48" t="s">
        <v>3742</v>
      </c>
      <c r="C27" s="73" t="s">
        <v>3138</v>
      </c>
      <c r="D27" s="49"/>
      <c r="E27" s="24"/>
      <c r="F27" s="24"/>
      <c r="G27" s="24"/>
      <c r="H27" s="24"/>
      <c r="I27" s="53"/>
      <c r="J27" s="53"/>
      <c r="K27" s="53"/>
      <c r="L27" s="53"/>
      <c r="M27" s="54"/>
    </row>
    <row r="28" spans="2:13" ht="25.5" x14ac:dyDescent="0.25">
      <c r="B28" s="48" t="s">
        <v>3743</v>
      </c>
      <c r="C28" s="73" t="s">
        <v>2399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3744</v>
      </c>
      <c r="C29" s="73" t="s">
        <v>2400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x14ac:dyDescent="0.25">
      <c r="B30" s="55"/>
      <c r="C30" s="115"/>
      <c r="D30" s="16"/>
      <c r="E30" s="21"/>
      <c r="F30" s="21"/>
      <c r="G30" s="21"/>
      <c r="H30" s="21"/>
      <c r="I30" s="21"/>
      <c r="J30" s="21"/>
      <c r="K30" s="21"/>
      <c r="L30" s="21"/>
      <c r="M30" s="16"/>
    </row>
    <row r="31" spans="2:13" ht="15" customHeight="1" x14ac:dyDescent="0.25">
      <c r="B31" s="153" t="s">
        <v>425</v>
      </c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2:13" ht="15" customHeight="1" x14ac:dyDescent="0.25">
      <c r="B32" s="16"/>
      <c r="C32" s="153" t="s">
        <v>426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</row>
    <row r="33" spans="2:13" ht="15" customHeight="1" x14ac:dyDescent="0.25">
      <c r="B33" s="17"/>
      <c r="C33" s="153" t="s">
        <v>18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</row>
    <row r="34" spans="2:13" x14ac:dyDescent="0.25">
      <c r="B34" s="46"/>
      <c r="C34" s="46"/>
      <c r="D34" s="46"/>
      <c r="E34" s="8"/>
      <c r="F34" s="8"/>
      <c r="G34" s="8"/>
      <c r="H34" s="8"/>
      <c r="I34" s="8"/>
      <c r="J34" s="8"/>
      <c r="K34" s="8"/>
      <c r="L34" s="8"/>
      <c r="M34" s="9"/>
    </row>
    <row r="35" spans="2:13" x14ac:dyDescent="0.25">
      <c r="B35" s="46"/>
      <c r="C35" s="46"/>
      <c r="D35" s="47" t="s">
        <v>1343</v>
      </c>
      <c r="E35" s="161" t="s">
        <v>10</v>
      </c>
      <c r="F35" s="161"/>
      <c r="G35" s="161"/>
      <c r="H35" s="161"/>
      <c r="I35" s="161" t="s">
        <v>6</v>
      </c>
      <c r="J35" s="161"/>
      <c r="K35" s="161"/>
      <c r="L35" s="161"/>
      <c r="M35" s="9"/>
    </row>
    <row r="36" spans="2:13" ht="15" customHeight="1" x14ac:dyDescent="0.25">
      <c r="B36" s="8"/>
      <c r="C36" s="9"/>
      <c r="D36" s="147" t="s">
        <v>3457</v>
      </c>
      <c r="E36" s="3" t="s">
        <v>11</v>
      </c>
      <c r="F36" s="3" t="s">
        <v>12</v>
      </c>
      <c r="G36" s="3" t="s">
        <v>13</v>
      </c>
      <c r="H36" s="3" t="s">
        <v>14</v>
      </c>
      <c r="I36" s="10" t="s">
        <v>11</v>
      </c>
      <c r="J36" s="10" t="s">
        <v>12</v>
      </c>
      <c r="K36" s="10" t="s">
        <v>13</v>
      </c>
      <c r="L36" s="10" t="s">
        <v>14</v>
      </c>
      <c r="M36" s="9"/>
    </row>
    <row r="37" spans="2:13" x14ac:dyDescent="0.25">
      <c r="B37" s="8"/>
      <c r="C37" s="9"/>
      <c r="D37" s="147"/>
      <c r="E37" s="5">
        <f>SUM(E9:E29)</f>
        <v>0</v>
      </c>
      <c r="F37" s="5">
        <f t="shared" ref="F37:L37" si="0">SUM(F9:F29)</f>
        <v>0</v>
      </c>
      <c r="G37" s="5">
        <f t="shared" si="0"/>
        <v>0</v>
      </c>
      <c r="H37" s="5">
        <f t="shared" si="0"/>
        <v>0</v>
      </c>
      <c r="I37" s="18">
        <f t="shared" si="0"/>
        <v>0</v>
      </c>
      <c r="J37" s="18">
        <f t="shared" si="0"/>
        <v>0</v>
      </c>
      <c r="K37" s="18">
        <f t="shared" si="0"/>
        <v>0</v>
      </c>
      <c r="L37" s="18">
        <f t="shared" si="0"/>
        <v>0</v>
      </c>
      <c r="M37" s="9"/>
    </row>
    <row r="38" spans="2:13" x14ac:dyDescent="0.25">
      <c r="D38" s="6" t="s">
        <v>718</v>
      </c>
      <c r="E38" s="5">
        <f>SUM(E9+E10+E11+E12+E14+E15+E16+E17+E18+E19+E20+E21+E22+E25+E26+E28+E29)</f>
        <v>0</v>
      </c>
      <c r="F38" s="5">
        <f t="shared" ref="F38:L38" si="1">SUM(F9+F10+F11+F12+F14+F15+F16+F17+F18+F19+F20+F21+F22+F25+F26+F28+F29)</f>
        <v>0</v>
      </c>
      <c r="G38" s="5">
        <f t="shared" si="1"/>
        <v>0</v>
      </c>
      <c r="H38" s="5">
        <f t="shared" si="1"/>
        <v>0</v>
      </c>
      <c r="I38" s="18">
        <f t="shared" si="1"/>
        <v>0</v>
      </c>
      <c r="J38" s="18">
        <f t="shared" si="1"/>
        <v>0</v>
      </c>
      <c r="K38" s="18">
        <f t="shared" si="1"/>
        <v>0</v>
      </c>
      <c r="L38" s="18">
        <f t="shared" si="1"/>
        <v>0</v>
      </c>
    </row>
    <row r="39" spans="2:13" x14ac:dyDescent="0.25">
      <c r="D39" s="6" t="s">
        <v>685</v>
      </c>
      <c r="E39" s="5">
        <f>SUM(E13+E23+E24+E27)</f>
        <v>0</v>
      </c>
      <c r="F39" s="5">
        <f t="shared" ref="F39:L39" si="2">SUM(F13+F23+F24+F27)</f>
        <v>0</v>
      </c>
      <c r="G39" s="5">
        <f t="shared" si="2"/>
        <v>0</v>
      </c>
      <c r="H39" s="5">
        <f t="shared" si="2"/>
        <v>0</v>
      </c>
      <c r="I39" s="18">
        <f t="shared" si="2"/>
        <v>0</v>
      </c>
      <c r="J39" s="18">
        <f t="shared" si="2"/>
        <v>0</v>
      </c>
      <c r="K39" s="18">
        <f t="shared" si="2"/>
        <v>0</v>
      </c>
      <c r="L39" s="18">
        <f t="shared" si="2"/>
        <v>0</v>
      </c>
    </row>
    <row r="40" spans="2:13" x14ac:dyDescent="0.25">
      <c r="D40" s="1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D41" s="13" t="s">
        <v>376</v>
      </c>
      <c r="E41" s="14">
        <f>SUM(E38,H38)</f>
        <v>0</v>
      </c>
      <c r="F41" s="148">
        <f>SUM(E37,F37,H37)</f>
        <v>0</v>
      </c>
      <c r="G41" s="159" t="s">
        <v>377</v>
      </c>
      <c r="H41" s="159"/>
      <c r="I41" s="15">
        <f>SUM(I38,L38)</f>
        <v>0</v>
      </c>
      <c r="J41" s="150">
        <f>SUM(I37,J37,L37)</f>
        <v>0</v>
      </c>
      <c r="K41" s="160" t="s">
        <v>377</v>
      </c>
      <c r="L41" s="160"/>
    </row>
    <row r="42" spans="2:13" x14ac:dyDescent="0.25">
      <c r="D42" s="13" t="s">
        <v>378</v>
      </c>
      <c r="E42" s="14">
        <f>SUM(E39,F39,H39)</f>
        <v>0</v>
      </c>
      <c r="F42" s="148"/>
      <c r="G42" s="159"/>
      <c r="H42" s="159"/>
      <c r="I42" s="15">
        <f>SUM(I39,J39,L39)</f>
        <v>0</v>
      </c>
      <c r="J42" s="150"/>
      <c r="K42" s="160"/>
      <c r="L42" s="160"/>
    </row>
  </sheetData>
  <sheetProtection algorithmName="SHA-512" hashValue="kiocKA1i7NpcAOlwJC6bSpA5ytXtMuAyNEclfAgOZKgS9N8Az3kQMXm85Kzw0HftQDbQ9dxR9KEXRUNuVYDHAQ==" saltValue="sFYAPz3iPEEfWA0XasD6KA==" spinCount="100000" sheet="1" objects="1" scenarios="1"/>
  <mergeCells count="20">
    <mergeCell ref="B31:M31"/>
    <mergeCell ref="C32:M32"/>
    <mergeCell ref="D7:D8"/>
    <mergeCell ref="E7:H7"/>
    <mergeCell ref="I7:L7"/>
    <mergeCell ref="M7:M8"/>
    <mergeCell ref="B2:M2"/>
    <mergeCell ref="B3:M3"/>
    <mergeCell ref="B4:M4"/>
    <mergeCell ref="B6:M6"/>
    <mergeCell ref="B7:B8"/>
    <mergeCell ref="C7:C8"/>
    <mergeCell ref="C33:M33"/>
    <mergeCell ref="F41:F42"/>
    <mergeCell ref="G41:H42"/>
    <mergeCell ref="J41:J42"/>
    <mergeCell ref="K41:L42"/>
    <mergeCell ref="D36:D37"/>
    <mergeCell ref="E35:H35"/>
    <mergeCell ref="I35:L35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C46E3-919B-441A-AB51-E517D077A012}">
  <dimension ref="B1:M52"/>
  <sheetViews>
    <sheetView topLeftCell="A26" workbookViewId="0">
      <selection activeCell="G20" sqref="G20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2401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3745</v>
      </c>
      <c r="C9" s="64" t="s">
        <v>2402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1" x14ac:dyDescent="0.25">
      <c r="B10" s="48" t="s">
        <v>3746</v>
      </c>
      <c r="C10" s="64" t="s">
        <v>2403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3747</v>
      </c>
      <c r="C11" s="64" t="s">
        <v>2404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3748</v>
      </c>
      <c r="C12" s="73" t="s">
        <v>2405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3749</v>
      </c>
      <c r="C13" s="73" t="s">
        <v>2406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76.5" x14ac:dyDescent="0.25">
      <c r="B14" s="48" t="s">
        <v>3750</v>
      </c>
      <c r="C14" s="64" t="s">
        <v>3139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63.75" x14ac:dyDescent="0.25">
      <c r="B15" s="48" t="s">
        <v>3751</v>
      </c>
      <c r="C15" s="73" t="s">
        <v>2407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63.75" x14ac:dyDescent="0.25">
      <c r="B16" s="48" t="s">
        <v>3752</v>
      </c>
      <c r="C16" s="73" t="s">
        <v>2408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3753</v>
      </c>
      <c r="C17" s="73" t="s">
        <v>2409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63.75" x14ac:dyDescent="0.25">
      <c r="B18" s="48" t="s">
        <v>3754</v>
      </c>
      <c r="C18" s="74" t="s">
        <v>2410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3755</v>
      </c>
      <c r="C19" s="73" t="s">
        <v>2411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3756</v>
      </c>
      <c r="C20" s="73" t="s">
        <v>2412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3757</v>
      </c>
      <c r="C21" s="64" t="s">
        <v>2413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63.75" x14ac:dyDescent="0.25">
      <c r="B22" s="48" t="s">
        <v>3758</v>
      </c>
      <c r="C22" s="74" t="s">
        <v>2414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3759</v>
      </c>
      <c r="C23" s="73" t="s">
        <v>2415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8.25" x14ac:dyDescent="0.25">
      <c r="B24" s="48" t="s">
        <v>3760</v>
      </c>
      <c r="C24" s="73" t="s">
        <v>2416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3761</v>
      </c>
      <c r="C25" s="73" t="s">
        <v>2417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25.5" x14ac:dyDescent="0.25">
      <c r="B26" s="48" t="s">
        <v>3762</v>
      </c>
      <c r="C26" s="73" t="s">
        <v>2418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x14ac:dyDescent="0.25">
      <c r="B27" s="48" t="s">
        <v>3763</v>
      </c>
      <c r="C27" s="73" t="s">
        <v>2419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x14ac:dyDescent="0.25">
      <c r="B28" s="48" t="s">
        <v>3764</v>
      </c>
      <c r="C28" s="73" t="s">
        <v>3140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ht="38.25" x14ac:dyDescent="0.25">
      <c r="B29" s="48" t="s">
        <v>3765</v>
      </c>
      <c r="C29" s="73" t="s">
        <v>3141</v>
      </c>
      <c r="D29" s="49"/>
      <c r="E29" s="24"/>
      <c r="F29" s="24"/>
      <c r="G29" s="24"/>
      <c r="H29" s="24"/>
      <c r="I29" s="53"/>
      <c r="J29" s="53"/>
      <c r="K29" s="53"/>
      <c r="L29" s="53"/>
      <c r="M29" s="54"/>
    </row>
    <row r="30" spans="2:13" ht="38.25" x14ac:dyDescent="0.25">
      <c r="B30" s="48" t="s">
        <v>3766</v>
      </c>
      <c r="C30" s="73" t="s">
        <v>2420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3767</v>
      </c>
      <c r="C31" s="73" t="s">
        <v>2421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25.5" x14ac:dyDescent="0.25">
      <c r="B32" s="48" t="s">
        <v>3768</v>
      </c>
      <c r="C32" s="73" t="s">
        <v>3142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25.5" x14ac:dyDescent="0.25">
      <c r="B33" s="48" t="s">
        <v>3769</v>
      </c>
      <c r="C33" s="73" t="s">
        <v>3143</v>
      </c>
      <c r="D33" s="49"/>
      <c r="E33" s="24"/>
      <c r="F33" s="24"/>
      <c r="G33" s="24"/>
      <c r="H33" s="24"/>
      <c r="I33" s="53"/>
      <c r="J33" s="53"/>
      <c r="K33" s="53"/>
      <c r="L33" s="53"/>
      <c r="M33" s="54"/>
    </row>
    <row r="34" spans="2:13" ht="25.5" x14ac:dyDescent="0.25">
      <c r="B34" s="48" t="s">
        <v>3770</v>
      </c>
      <c r="C34" s="73" t="s">
        <v>2422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25.5" x14ac:dyDescent="0.25">
      <c r="B35" s="48" t="s">
        <v>3771</v>
      </c>
      <c r="C35" s="73" t="s">
        <v>2423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38.25" x14ac:dyDescent="0.25">
      <c r="B36" s="48" t="s">
        <v>3772</v>
      </c>
      <c r="C36" s="73" t="s">
        <v>2424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102.75" x14ac:dyDescent="0.25">
      <c r="B37" s="48" t="s">
        <v>3773</v>
      </c>
      <c r="C37" s="83" t="s">
        <v>2425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25.5" x14ac:dyDescent="0.25">
      <c r="B38" s="48" t="s">
        <v>3774</v>
      </c>
      <c r="C38" s="74" t="s">
        <v>2426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63.75" x14ac:dyDescent="0.25">
      <c r="B39" s="48" t="s">
        <v>3775</v>
      </c>
      <c r="C39" s="73" t="s">
        <v>2427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x14ac:dyDescent="0.25">
      <c r="B40" s="55"/>
      <c r="C40" s="115"/>
      <c r="D40" s="16"/>
      <c r="E40" s="21"/>
      <c r="F40" s="21"/>
      <c r="G40" s="21"/>
      <c r="H40" s="21"/>
      <c r="I40" s="21"/>
      <c r="J40" s="21"/>
      <c r="K40" s="21"/>
      <c r="L40" s="21"/>
      <c r="M40" s="16"/>
    </row>
    <row r="41" spans="2:13" ht="15" customHeight="1" x14ac:dyDescent="0.25">
      <c r="B41" s="153" t="s">
        <v>425</v>
      </c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</row>
    <row r="42" spans="2:13" ht="15" customHeight="1" x14ac:dyDescent="0.25">
      <c r="B42" s="16"/>
      <c r="C42" s="153" t="s">
        <v>426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</row>
    <row r="43" spans="2:13" ht="15" customHeight="1" x14ac:dyDescent="0.25">
      <c r="B43" s="17"/>
      <c r="C43" s="153" t="s">
        <v>18</v>
      </c>
      <c r="D43" s="153"/>
      <c r="E43" s="153"/>
      <c r="F43" s="153"/>
      <c r="G43" s="153"/>
      <c r="H43" s="153"/>
      <c r="I43" s="153"/>
      <c r="J43" s="153"/>
      <c r="K43" s="153"/>
      <c r="L43" s="153"/>
      <c r="M43" s="153"/>
    </row>
    <row r="44" spans="2:13" x14ac:dyDescent="0.25">
      <c r="B44" s="46"/>
      <c r="C44" s="46"/>
      <c r="D44" s="46"/>
      <c r="E44" s="8"/>
      <c r="F44" s="8"/>
      <c r="G44" s="8"/>
      <c r="H44" s="8"/>
      <c r="I44" s="8"/>
      <c r="J44" s="8"/>
      <c r="K44" s="8"/>
      <c r="L44" s="8"/>
      <c r="M44" s="9"/>
    </row>
    <row r="45" spans="2:13" x14ac:dyDescent="0.25">
      <c r="B45" s="46"/>
      <c r="C45" s="46"/>
      <c r="D45" s="47" t="s">
        <v>1343</v>
      </c>
      <c r="E45" s="161" t="s">
        <v>10</v>
      </c>
      <c r="F45" s="161"/>
      <c r="G45" s="161"/>
      <c r="H45" s="161"/>
      <c r="I45" s="161" t="s">
        <v>6</v>
      </c>
      <c r="J45" s="161"/>
      <c r="K45" s="161"/>
      <c r="L45" s="161"/>
      <c r="M45" s="9"/>
    </row>
    <row r="46" spans="2:13" ht="15" customHeight="1" x14ac:dyDescent="0.25">
      <c r="B46" s="8"/>
      <c r="C46" s="9"/>
      <c r="D46" s="147" t="s">
        <v>3458</v>
      </c>
      <c r="E46" s="3" t="s">
        <v>11</v>
      </c>
      <c r="F46" s="3" t="s">
        <v>12</v>
      </c>
      <c r="G46" s="3" t="s">
        <v>13</v>
      </c>
      <c r="H46" s="3" t="s">
        <v>14</v>
      </c>
      <c r="I46" s="10" t="s">
        <v>11</v>
      </c>
      <c r="J46" s="10" t="s">
        <v>12</v>
      </c>
      <c r="K46" s="10" t="s">
        <v>13</v>
      </c>
      <c r="L46" s="10" t="s">
        <v>14</v>
      </c>
      <c r="M46" s="9"/>
    </row>
    <row r="47" spans="2:13" x14ac:dyDescent="0.25">
      <c r="B47" s="8"/>
      <c r="C47" s="9"/>
      <c r="D47" s="147"/>
      <c r="E47" s="5">
        <f>SUM(E9:E39)</f>
        <v>0</v>
      </c>
      <c r="F47" s="5">
        <f t="shared" ref="F47:L47" si="0">SUM(F9:F39)</f>
        <v>0</v>
      </c>
      <c r="G47" s="5">
        <f t="shared" si="0"/>
        <v>0</v>
      </c>
      <c r="H47" s="5">
        <f t="shared" si="0"/>
        <v>0</v>
      </c>
      <c r="I47" s="18">
        <f t="shared" si="0"/>
        <v>0</v>
      </c>
      <c r="J47" s="18">
        <f t="shared" si="0"/>
        <v>0</v>
      </c>
      <c r="K47" s="18">
        <f t="shared" si="0"/>
        <v>0</v>
      </c>
      <c r="L47" s="18">
        <f t="shared" si="0"/>
        <v>0</v>
      </c>
      <c r="M47" s="9"/>
    </row>
    <row r="48" spans="2:13" x14ac:dyDescent="0.25">
      <c r="D48" s="6" t="s">
        <v>3459</v>
      </c>
      <c r="E48" s="5">
        <f>SUM(E9+E10+E11+E12+E13+E15+E16+E17+E18+E19+E20+E21+E22+E23+E24+E25+E26+E27+E30+E31+E34+E35+E36+E37+E38+E39)</f>
        <v>0</v>
      </c>
      <c r="F48" s="5">
        <f t="shared" ref="F48:L48" si="1">SUM(F9+F10+F11+F12+F13+F15+F16+F17+F18+F19+F20+F21+F22+F23+F24+F25+F26+F27+F30+F31+F34+F35+F36+F37+F38+F39)</f>
        <v>0</v>
      </c>
      <c r="G48" s="5">
        <f t="shared" si="1"/>
        <v>0</v>
      </c>
      <c r="H48" s="5">
        <f t="shared" si="1"/>
        <v>0</v>
      </c>
      <c r="I48" s="18">
        <f t="shared" si="1"/>
        <v>0</v>
      </c>
      <c r="J48" s="18">
        <f t="shared" si="1"/>
        <v>0</v>
      </c>
      <c r="K48" s="18">
        <f t="shared" si="1"/>
        <v>0</v>
      </c>
      <c r="L48" s="18">
        <f t="shared" si="1"/>
        <v>0</v>
      </c>
    </row>
    <row r="49" spans="4:12" x14ac:dyDescent="0.25">
      <c r="D49" s="6" t="s">
        <v>1083</v>
      </c>
      <c r="E49" s="5">
        <f>SUM(E14+E28+E29+E32+E33)</f>
        <v>0</v>
      </c>
      <c r="F49" s="5">
        <f t="shared" ref="F49:L49" si="2">SUM(F14+F28+F29+F32+F33)</f>
        <v>0</v>
      </c>
      <c r="G49" s="5">
        <f t="shared" si="2"/>
        <v>0</v>
      </c>
      <c r="H49" s="5">
        <f t="shared" si="2"/>
        <v>0</v>
      </c>
      <c r="I49" s="18">
        <f t="shared" si="2"/>
        <v>0</v>
      </c>
      <c r="J49" s="18">
        <f t="shared" si="2"/>
        <v>0</v>
      </c>
      <c r="K49" s="18">
        <f t="shared" si="2"/>
        <v>0</v>
      </c>
      <c r="L49" s="18">
        <f t="shared" si="2"/>
        <v>0</v>
      </c>
    </row>
    <row r="50" spans="4:12" x14ac:dyDescent="0.25">
      <c r="D50" s="1"/>
      <c r="E50" s="2"/>
      <c r="F50" s="2"/>
      <c r="G50" s="2"/>
      <c r="H50" s="2"/>
      <c r="I50" s="2"/>
      <c r="J50" s="2"/>
      <c r="K50" s="2"/>
      <c r="L50" s="2"/>
    </row>
    <row r="51" spans="4:12" x14ac:dyDescent="0.25">
      <c r="D51" s="13" t="s">
        <v>376</v>
      </c>
      <c r="E51" s="14">
        <f>SUM(E48,H48)</f>
        <v>0</v>
      </c>
      <c r="F51" s="148">
        <f>SUM(E47,F47,H47)</f>
        <v>0</v>
      </c>
      <c r="G51" s="159" t="s">
        <v>377</v>
      </c>
      <c r="H51" s="159"/>
      <c r="I51" s="15">
        <f>SUM(I48,L48)</f>
        <v>0</v>
      </c>
      <c r="J51" s="150">
        <f>SUM(I47,J47,L47)</f>
        <v>0</v>
      </c>
      <c r="K51" s="160" t="s">
        <v>377</v>
      </c>
      <c r="L51" s="160"/>
    </row>
    <row r="52" spans="4:12" x14ac:dyDescent="0.25">
      <c r="D52" s="13" t="s">
        <v>378</v>
      </c>
      <c r="E52" s="14">
        <f>SUM(E49,F49,H49)</f>
        <v>0</v>
      </c>
      <c r="F52" s="148"/>
      <c r="G52" s="159"/>
      <c r="H52" s="159"/>
      <c r="I52" s="15">
        <f>SUM(I49,J49,L49)</f>
        <v>0</v>
      </c>
      <c r="J52" s="150"/>
      <c r="K52" s="160"/>
      <c r="L52" s="160"/>
    </row>
  </sheetData>
  <sheetProtection algorithmName="SHA-512" hashValue="771xvieNErbFG6jjhXJZ13r/BG2Mmkd3L1n7h3zWQzb3W4exrvojpCINWGzfVYHDnURJxwF37BgM90PmOeLfew==" saltValue="KoF2hOrbm9pRmz4KOdUTFA==" spinCount="100000" sheet="1" objects="1" scenarios="1"/>
  <mergeCells count="20">
    <mergeCell ref="B41:M41"/>
    <mergeCell ref="C42:M42"/>
    <mergeCell ref="D7:D8"/>
    <mergeCell ref="E7:H7"/>
    <mergeCell ref="I7:L7"/>
    <mergeCell ref="M7:M8"/>
    <mergeCell ref="B2:M2"/>
    <mergeCell ref="B3:M3"/>
    <mergeCell ref="B4:M4"/>
    <mergeCell ref="B6:M6"/>
    <mergeCell ref="B7:B8"/>
    <mergeCell ref="C7:C8"/>
    <mergeCell ref="C43:M43"/>
    <mergeCell ref="F51:F52"/>
    <mergeCell ref="G51:H52"/>
    <mergeCell ref="J51:J52"/>
    <mergeCell ref="K51:L52"/>
    <mergeCell ref="D46:D47"/>
    <mergeCell ref="E45:H45"/>
    <mergeCell ref="I45:L45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88B2-BE28-4671-914D-60229DEF6500}">
  <dimension ref="B1:M96"/>
  <sheetViews>
    <sheetView topLeftCell="A74" workbookViewId="0">
      <selection activeCell="F77" sqref="F77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2428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114.75" x14ac:dyDescent="0.25">
      <c r="B9" s="48" t="s">
        <v>3776</v>
      </c>
      <c r="C9" s="64" t="s">
        <v>2429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1" x14ac:dyDescent="0.25">
      <c r="B10" s="48" t="s">
        <v>3777</v>
      </c>
      <c r="C10" s="64" t="s">
        <v>2430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3778</v>
      </c>
      <c r="C11" s="64" t="s">
        <v>2431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3779</v>
      </c>
      <c r="C12" s="73" t="s">
        <v>2432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3780</v>
      </c>
      <c r="C13" s="73" t="s">
        <v>2433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51" x14ac:dyDescent="0.25">
      <c r="B14" s="48" t="s">
        <v>3781</v>
      </c>
      <c r="C14" s="73" t="s">
        <v>2434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25.5" x14ac:dyDescent="0.25">
      <c r="B15" s="48" t="s">
        <v>3782</v>
      </c>
      <c r="C15" s="73" t="s">
        <v>2435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3783</v>
      </c>
      <c r="C16" s="73" t="s">
        <v>2436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3784</v>
      </c>
      <c r="C17" s="73" t="s">
        <v>2437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3785</v>
      </c>
      <c r="C18" s="74" t="s">
        <v>2438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3786</v>
      </c>
      <c r="C19" s="73" t="s">
        <v>2439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3787</v>
      </c>
      <c r="C20" s="73" t="s">
        <v>2440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63.75" x14ac:dyDescent="0.25">
      <c r="B21" s="48" t="s">
        <v>3788</v>
      </c>
      <c r="C21" s="74" t="s">
        <v>2441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3789</v>
      </c>
      <c r="C22" s="73" t="s">
        <v>2442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3790</v>
      </c>
      <c r="C23" s="73" t="s">
        <v>2443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25.5" x14ac:dyDescent="0.25">
      <c r="B24" s="48" t="s">
        <v>3791</v>
      </c>
      <c r="C24" s="73" t="s">
        <v>2444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3792</v>
      </c>
      <c r="C25" s="73" t="s">
        <v>2445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51" x14ac:dyDescent="0.25">
      <c r="B26" s="48" t="s">
        <v>3793</v>
      </c>
      <c r="C26" s="73" t="s">
        <v>2446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63.75" x14ac:dyDescent="0.25">
      <c r="B27" s="48" t="s">
        <v>3794</v>
      </c>
      <c r="C27" s="73" t="s">
        <v>2447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76.5" x14ac:dyDescent="0.25">
      <c r="B28" s="48" t="s">
        <v>3795</v>
      </c>
      <c r="C28" s="73" t="s">
        <v>2448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63.75" x14ac:dyDescent="0.25">
      <c r="B29" s="48" t="s">
        <v>3796</v>
      </c>
      <c r="C29" s="73" t="s">
        <v>2449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9" x14ac:dyDescent="0.25">
      <c r="B30" s="48" t="s">
        <v>3797</v>
      </c>
      <c r="C30" s="83" t="s">
        <v>2450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51" x14ac:dyDescent="0.25">
      <c r="B31" s="48" t="s">
        <v>3798</v>
      </c>
      <c r="C31" s="74" t="s">
        <v>2451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" x14ac:dyDescent="0.25">
      <c r="B32" s="48" t="s">
        <v>3799</v>
      </c>
      <c r="C32" s="73" t="s">
        <v>2452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2453</v>
      </c>
      <c r="C33" s="73" t="s">
        <v>2454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63.75" x14ac:dyDescent="0.25">
      <c r="B34" s="48" t="s">
        <v>3800</v>
      </c>
      <c r="C34" s="64" t="s">
        <v>2455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38.25" x14ac:dyDescent="0.25">
      <c r="B35" s="48" t="s">
        <v>3801</v>
      </c>
      <c r="C35" s="64" t="s">
        <v>2456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51" x14ac:dyDescent="0.25">
      <c r="B36" s="48" t="s">
        <v>3802</v>
      </c>
      <c r="C36" s="64" t="s">
        <v>2457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140.25" x14ac:dyDescent="0.25">
      <c r="B37" s="48" t="s">
        <v>3803</v>
      </c>
      <c r="C37" s="73" t="s">
        <v>2458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89.25" x14ac:dyDescent="0.25">
      <c r="B38" s="48" t="s">
        <v>3804</v>
      </c>
      <c r="C38" s="73" t="s">
        <v>2459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76.5" x14ac:dyDescent="0.25">
      <c r="B39" s="48" t="s">
        <v>3805</v>
      </c>
      <c r="C39" s="73" t="s">
        <v>2460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38.25" x14ac:dyDescent="0.25">
      <c r="B40" s="48" t="s">
        <v>3806</v>
      </c>
      <c r="C40" s="73" t="s">
        <v>2461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63.75" x14ac:dyDescent="0.25">
      <c r="B41" s="48" t="s">
        <v>3807</v>
      </c>
      <c r="C41" s="73" t="s">
        <v>2462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63.75" x14ac:dyDescent="0.25">
      <c r="B42" s="48" t="s">
        <v>3808</v>
      </c>
      <c r="C42" s="73" t="s">
        <v>2463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63.75" x14ac:dyDescent="0.25">
      <c r="B43" s="48" t="s">
        <v>3809</v>
      </c>
      <c r="C43" s="74" t="s">
        <v>2464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89.25" x14ac:dyDescent="0.25">
      <c r="B44" s="48" t="s">
        <v>3810</v>
      </c>
      <c r="C44" s="73" t="s">
        <v>2465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38.25" x14ac:dyDescent="0.25">
      <c r="B45" s="48" t="s">
        <v>3811</v>
      </c>
      <c r="C45" s="73" t="s">
        <v>2466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89.25" x14ac:dyDescent="0.25">
      <c r="B46" s="48" t="s">
        <v>3812</v>
      </c>
      <c r="C46" s="64" t="s">
        <v>2467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51" x14ac:dyDescent="0.25">
      <c r="B47" s="48" t="s">
        <v>3813</v>
      </c>
      <c r="C47" s="74" t="s">
        <v>2468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38.25" x14ac:dyDescent="0.25">
      <c r="B48" s="48" t="s">
        <v>3814</v>
      </c>
      <c r="C48" s="73" t="s">
        <v>2469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38.25" x14ac:dyDescent="0.25">
      <c r="B49" s="48" t="s">
        <v>3815</v>
      </c>
      <c r="C49" s="73" t="s">
        <v>2470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51" x14ac:dyDescent="0.25">
      <c r="B50" s="48" t="s">
        <v>3816</v>
      </c>
      <c r="C50" s="73" t="s">
        <v>2471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38.25" x14ac:dyDescent="0.25">
      <c r="B51" s="48" t="s">
        <v>3817</v>
      </c>
      <c r="C51" s="73" t="s">
        <v>2472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38.25" x14ac:dyDescent="0.25">
      <c r="B52" s="48" t="s">
        <v>3818</v>
      </c>
      <c r="C52" s="73" t="s">
        <v>2473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38.25" x14ac:dyDescent="0.25">
      <c r="B53" s="48" t="s">
        <v>3819</v>
      </c>
      <c r="C53" s="73" t="s">
        <v>2474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63.75" x14ac:dyDescent="0.25">
      <c r="B54" s="48" t="s">
        <v>3820</v>
      </c>
      <c r="C54" s="73" t="s">
        <v>2475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63.75" x14ac:dyDescent="0.25">
      <c r="B55" s="48" t="s">
        <v>3821</v>
      </c>
      <c r="C55" s="73" t="s">
        <v>2476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51" x14ac:dyDescent="0.25">
      <c r="B56" s="48" t="s">
        <v>3822</v>
      </c>
      <c r="C56" s="73" t="s">
        <v>2477</v>
      </c>
      <c r="D56" s="49"/>
      <c r="E56" s="24"/>
      <c r="F56" s="24"/>
      <c r="G56" s="24"/>
      <c r="H56" s="24"/>
      <c r="I56" s="43"/>
      <c r="J56" s="43"/>
      <c r="K56" s="43"/>
      <c r="L56" s="43"/>
      <c r="M56" s="50"/>
    </row>
    <row r="57" spans="2:13" ht="39" x14ac:dyDescent="0.25">
      <c r="B57" s="48" t="s">
        <v>3823</v>
      </c>
      <c r="C57" s="83" t="s">
        <v>2478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38.25" x14ac:dyDescent="0.25">
      <c r="B58" s="48" t="s">
        <v>3824</v>
      </c>
      <c r="C58" s="74" t="s">
        <v>2479</v>
      </c>
      <c r="D58" s="49"/>
      <c r="E58" s="24"/>
      <c r="F58" s="24"/>
      <c r="G58" s="24"/>
      <c r="H58" s="24"/>
      <c r="I58" s="43"/>
      <c r="J58" s="43"/>
      <c r="K58" s="43"/>
      <c r="L58" s="43"/>
      <c r="M58" s="50"/>
    </row>
    <row r="59" spans="2:13" ht="38.25" x14ac:dyDescent="0.25">
      <c r="B59" s="48" t="s">
        <v>3825</v>
      </c>
      <c r="C59" s="73" t="s">
        <v>2480</v>
      </c>
      <c r="D59" s="49"/>
      <c r="E59" s="24"/>
      <c r="F59" s="24"/>
      <c r="G59" s="24"/>
      <c r="H59" s="24"/>
      <c r="I59" s="43"/>
      <c r="J59" s="43"/>
      <c r="K59" s="43"/>
      <c r="L59" s="43"/>
      <c r="M59" s="50"/>
    </row>
    <row r="60" spans="2:13" ht="38.25" x14ac:dyDescent="0.25">
      <c r="B60" s="48" t="s">
        <v>3826</v>
      </c>
      <c r="C60" s="73" t="s">
        <v>2481</v>
      </c>
      <c r="D60" s="49"/>
      <c r="E60" s="24"/>
      <c r="F60" s="24"/>
      <c r="G60" s="24"/>
      <c r="H60" s="24"/>
      <c r="I60" s="43"/>
      <c r="J60" s="43"/>
      <c r="K60" s="43"/>
      <c r="L60" s="43"/>
      <c r="M60" s="50"/>
    </row>
    <row r="61" spans="2:13" ht="26.25" x14ac:dyDescent="0.25">
      <c r="B61" s="48" t="s">
        <v>3827</v>
      </c>
      <c r="C61" s="83" t="s">
        <v>2482</v>
      </c>
      <c r="D61" s="49"/>
      <c r="E61" s="24"/>
      <c r="F61" s="24"/>
      <c r="G61" s="24"/>
      <c r="H61" s="24"/>
      <c r="I61" s="43"/>
      <c r="J61" s="43"/>
      <c r="K61" s="43"/>
      <c r="L61" s="43"/>
      <c r="M61" s="50"/>
    </row>
    <row r="62" spans="2:13" ht="38.25" x14ac:dyDescent="0.25">
      <c r="B62" s="48" t="s">
        <v>3828</v>
      </c>
      <c r="C62" s="74" t="s">
        <v>2483</v>
      </c>
      <c r="D62" s="49"/>
      <c r="E62" s="24"/>
      <c r="F62" s="24"/>
      <c r="G62" s="24"/>
      <c r="H62" s="24"/>
      <c r="I62" s="43"/>
      <c r="J62" s="43"/>
      <c r="K62" s="43"/>
      <c r="L62" s="43"/>
      <c r="M62" s="50"/>
    </row>
    <row r="63" spans="2:13" ht="39" x14ac:dyDescent="0.25">
      <c r="B63" s="48" t="s">
        <v>3829</v>
      </c>
      <c r="C63" s="83" t="s">
        <v>2484</v>
      </c>
      <c r="D63" s="49"/>
      <c r="E63" s="24"/>
      <c r="F63" s="24"/>
      <c r="G63" s="24"/>
      <c r="H63" s="24"/>
      <c r="I63" s="43"/>
      <c r="J63" s="43"/>
      <c r="K63" s="43"/>
      <c r="L63" s="43"/>
      <c r="M63" s="50"/>
    </row>
    <row r="64" spans="2:13" ht="38.25" x14ac:dyDescent="0.25">
      <c r="B64" s="48" t="s">
        <v>3830</v>
      </c>
      <c r="C64" s="74" t="s">
        <v>2485</v>
      </c>
      <c r="D64" s="49"/>
      <c r="E64" s="24"/>
      <c r="F64" s="24"/>
      <c r="G64" s="24"/>
      <c r="H64" s="24"/>
      <c r="I64" s="43"/>
      <c r="J64" s="43"/>
      <c r="K64" s="43"/>
      <c r="L64" s="43"/>
      <c r="M64" s="50"/>
    </row>
    <row r="65" spans="2:13" ht="38.25" x14ac:dyDescent="0.25">
      <c r="B65" s="48" t="s">
        <v>3831</v>
      </c>
      <c r="C65" s="73" t="s">
        <v>2486</v>
      </c>
      <c r="D65" s="49"/>
      <c r="E65" s="24"/>
      <c r="F65" s="24"/>
      <c r="G65" s="24"/>
      <c r="H65" s="24"/>
      <c r="I65" s="43"/>
      <c r="J65" s="43"/>
      <c r="K65" s="43"/>
      <c r="L65" s="43"/>
      <c r="M65" s="50"/>
    </row>
    <row r="66" spans="2:13" ht="51" x14ac:dyDescent="0.25">
      <c r="B66" s="48" t="s">
        <v>3832</v>
      </c>
      <c r="C66" s="73" t="s">
        <v>2487</v>
      </c>
      <c r="D66" s="49"/>
      <c r="E66" s="24"/>
      <c r="F66" s="24"/>
      <c r="G66" s="24"/>
      <c r="H66" s="24"/>
      <c r="I66" s="43"/>
      <c r="J66" s="43"/>
      <c r="K66" s="43"/>
      <c r="L66" s="43"/>
      <c r="M66" s="50"/>
    </row>
    <row r="67" spans="2:13" ht="38.25" x14ac:dyDescent="0.25">
      <c r="B67" s="48" t="s">
        <v>3833</v>
      </c>
      <c r="C67" s="74" t="s">
        <v>2488</v>
      </c>
      <c r="D67" s="49"/>
      <c r="E67" s="24"/>
      <c r="F67" s="24"/>
      <c r="G67" s="24"/>
      <c r="H67" s="24"/>
      <c r="I67" s="43"/>
      <c r="J67" s="43"/>
      <c r="K67" s="43"/>
      <c r="L67" s="43"/>
      <c r="M67" s="50"/>
    </row>
    <row r="68" spans="2:13" ht="63.75" x14ac:dyDescent="0.25">
      <c r="B68" s="48" t="s">
        <v>3834</v>
      </c>
      <c r="C68" s="73" t="s">
        <v>2489</v>
      </c>
      <c r="D68" s="49"/>
      <c r="E68" s="24"/>
      <c r="F68" s="24"/>
      <c r="G68" s="24"/>
      <c r="H68" s="24"/>
      <c r="I68" s="43"/>
      <c r="J68" s="43"/>
      <c r="K68" s="43"/>
      <c r="L68" s="43"/>
      <c r="M68" s="50"/>
    </row>
    <row r="69" spans="2:13" ht="38.25" x14ac:dyDescent="0.25">
      <c r="B69" s="48" t="s">
        <v>3835</v>
      </c>
      <c r="C69" s="73" t="s">
        <v>2490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38.25" x14ac:dyDescent="0.25">
      <c r="B70" s="48" t="s">
        <v>3836</v>
      </c>
      <c r="C70" s="73" t="s">
        <v>2491</v>
      </c>
      <c r="D70" s="49"/>
      <c r="E70" s="24"/>
      <c r="F70" s="24"/>
      <c r="G70" s="24"/>
      <c r="H70" s="24"/>
      <c r="I70" s="43"/>
      <c r="J70" s="43"/>
      <c r="K70" s="43"/>
      <c r="L70" s="43"/>
      <c r="M70" s="50"/>
    </row>
    <row r="71" spans="2:13" ht="89.25" x14ac:dyDescent="0.25">
      <c r="B71" s="48" t="s">
        <v>3837</v>
      </c>
      <c r="C71" s="73" t="s">
        <v>2492</v>
      </c>
      <c r="D71" s="49"/>
      <c r="E71" s="24"/>
      <c r="F71" s="24"/>
      <c r="G71" s="24"/>
      <c r="H71" s="24"/>
      <c r="I71" s="43"/>
      <c r="J71" s="43"/>
      <c r="K71" s="43"/>
      <c r="L71" s="43"/>
      <c r="M71" s="50"/>
    </row>
    <row r="72" spans="2:13" ht="25.5" x14ac:dyDescent="0.25">
      <c r="B72" s="48" t="s">
        <v>3838</v>
      </c>
      <c r="C72" s="73" t="s">
        <v>2493</v>
      </c>
      <c r="D72" s="49"/>
      <c r="E72" s="24"/>
      <c r="F72" s="24"/>
      <c r="G72" s="24"/>
      <c r="H72" s="24"/>
      <c r="I72" s="43"/>
      <c r="J72" s="43"/>
      <c r="K72" s="43"/>
      <c r="L72" s="43"/>
      <c r="M72" s="50"/>
    </row>
    <row r="73" spans="2:13" ht="51" x14ac:dyDescent="0.25">
      <c r="B73" s="48" t="s">
        <v>3839</v>
      </c>
      <c r="C73" s="73" t="s">
        <v>2494</v>
      </c>
      <c r="D73" s="49"/>
      <c r="E73" s="24"/>
      <c r="F73" s="24"/>
      <c r="G73" s="24"/>
      <c r="H73" s="24"/>
      <c r="I73" s="43"/>
      <c r="J73" s="43"/>
      <c r="K73" s="43"/>
      <c r="L73" s="43"/>
      <c r="M73" s="50"/>
    </row>
    <row r="74" spans="2:13" ht="51" x14ac:dyDescent="0.25">
      <c r="B74" s="48" t="s">
        <v>3840</v>
      </c>
      <c r="C74" s="73" t="s">
        <v>2495</v>
      </c>
      <c r="D74" s="49"/>
      <c r="E74" s="24"/>
      <c r="F74" s="24"/>
      <c r="G74" s="24"/>
      <c r="H74" s="24"/>
      <c r="I74" s="43"/>
      <c r="J74" s="43"/>
      <c r="K74" s="43"/>
      <c r="L74" s="43"/>
      <c r="M74" s="50"/>
    </row>
    <row r="75" spans="2:13" ht="38.25" x14ac:dyDescent="0.25">
      <c r="B75" s="48" t="s">
        <v>3841</v>
      </c>
      <c r="C75" s="73" t="s">
        <v>2496</v>
      </c>
      <c r="D75" s="49"/>
      <c r="E75" s="24"/>
      <c r="F75" s="24"/>
      <c r="G75" s="24"/>
      <c r="H75" s="24"/>
      <c r="I75" s="43"/>
      <c r="J75" s="43"/>
      <c r="K75" s="43"/>
      <c r="L75" s="43"/>
      <c r="M75" s="50"/>
    </row>
    <row r="76" spans="2:13" ht="51.75" x14ac:dyDescent="0.25">
      <c r="B76" s="48" t="s">
        <v>3842</v>
      </c>
      <c r="C76" s="83" t="s">
        <v>2497</v>
      </c>
      <c r="D76" s="49"/>
      <c r="E76" s="24"/>
      <c r="F76" s="24"/>
      <c r="G76" s="24"/>
      <c r="H76" s="24"/>
      <c r="I76" s="43"/>
      <c r="J76" s="43"/>
      <c r="K76" s="43"/>
      <c r="L76" s="43"/>
      <c r="M76" s="50"/>
    </row>
    <row r="77" spans="2:13" ht="51" x14ac:dyDescent="0.25">
      <c r="B77" s="48" t="s">
        <v>3843</v>
      </c>
      <c r="C77" s="74" t="s">
        <v>2498</v>
      </c>
      <c r="D77" s="49"/>
      <c r="E77" s="24"/>
      <c r="F77" s="24"/>
      <c r="G77" s="24"/>
      <c r="H77" s="24"/>
      <c r="I77" s="43"/>
      <c r="J77" s="43"/>
      <c r="K77" s="43"/>
      <c r="L77" s="43"/>
      <c r="M77" s="50"/>
    </row>
    <row r="78" spans="2:13" ht="25.5" x14ac:dyDescent="0.25">
      <c r="B78" s="48" t="s">
        <v>3844</v>
      </c>
      <c r="C78" s="73" t="s">
        <v>2499</v>
      </c>
      <c r="D78" s="49"/>
      <c r="E78" s="24"/>
      <c r="F78" s="24"/>
      <c r="G78" s="24"/>
      <c r="H78" s="24"/>
      <c r="I78" s="43"/>
      <c r="J78" s="43"/>
      <c r="K78" s="43"/>
      <c r="L78" s="43"/>
      <c r="M78" s="50"/>
    </row>
    <row r="79" spans="2:13" ht="38.25" x14ac:dyDescent="0.25">
      <c r="B79" s="48" t="s">
        <v>3845</v>
      </c>
      <c r="C79" s="73" t="s">
        <v>2500</v>
      </c>
      <c r="D79" s="49"/>
      <c r="E79" s="24"/>
      <c r="F79" s="24"/>
      <c r="G79" s="24"/>
      <c r="H79" s="24"/>
      <c r="I79" s="43"/>
      <c r="J79" s="43"/>
      <c r="K79" s="43"/>
      <c r="L79" s="43"/>
      <c r="M79" s="50"/>
    </row>
    <row r="80" spans="2:13" ht="51" x14ac:dyDescent="0.25">
      <c r="B80" s="48" t="s">
        <v>3846</v>
      </c>
      <c r="C80" s="64" t="s">
        <v>2501</v>
      </c>
      <c r="D80" s="49"/>
      <c r="E80" s="24"/>
      <c r="F80" s="24"/>
      <c r="G80" s="24"/>
      <c r="H80" s="24"/>
      <c r="I80" s="43"/>
      <c r="J80" s="43"/>
      <c r="K80" s="43"/>
      <c r="L80" s="43"/>
      <c r="M80" s="50"/>
    </row>
    <row r="81" spans="2:13" ht="38.25" x14ac:dyDescent="0.25">
      <c r="B81" s="48" t="s">
        <v>3847</v>
      </c>
      <c r="C81" s="64" t="s">
        <v>2502</v>
      </c>
      <c r="D81" s="49"/>
      <c r="E81" s="24"/>
      <c r="F81" s="24"/>
      <c r="G81" s="24"/>
      <c r="H81" s="24"/>
      <c r="I81" s="43"/>
      <c r="J81" s="43"/>
      <c r="K81" s="43"/>
      <c r="L81" s="43"/>
      <c r="M81" s="50"/>
    </row>
    <row r="82" spans="2:13" ht="51" x14ac:dyDescent="0.25">
      <c r="B82" s="48" t="s">
        <v>3848</v>
      </c>
      <c r="C82" s="64" t="s">
        <v>2503</v>
      </c>
      <c r="D82" s="49" t="s">
        <v>2504</v>
      </c>
      <c r="E82" s="24"/>
      <c r="F82" s="24"/>
      <c r="G82" s="24"/>
      <c r="H82" s="24"/>
      <c r="I82" s="43"/>
      <c r="J82" s="43"/>
      <c r="K82" s="43"/>
      <c r="L82" s="43"/>
      <c r="M82" s="50"/>
    </row>
    <row r="83" spans="2:13" ht="51" x14ac:dyDescent="0.25">
      <c r="B83" s="48" t="s">
        <v>3849</v>
      </c>
      <c r="C83" s="73" t="s">
        <v>2505</v>
      </c>
      <c r="D83" s="49"/>
      <c r="E83" s="24"/>
      <c r="F83" s="24"/>
      <c r="G83" s="24"/>
      <c r="H83" s="24"/>
      <c r="I83" s="43"/>
      <c r="J83" s="43"/>
      <c r="K83" s="43"/>
      <c r="L83" s="43"/>
      <c r="M83" s="50"/>
    </row>
    <row r="84" spans="2:13" x14ac:dyDescent="0.25">
      <c r="B84" s="55"/>
      <c r="C84" s="115"/>
      <c r="D84" s="16"/>
      <c r="E84" s="21"/>
      <c r="F84" s="21"/>
      <c r="G84" s="21"/>
      <c r="H84" s="21"/>
      <c r="I84" s="21"/>
      <c r="J84" s="21"/>
      <c r="K84" s="21"/>
      <c r="L84" s="21"/>
      <c r="M84" s="16"/>
    </row>
    <row r="85" spans="2:13" ht="15" customHeight="1" x14ac:dyDescent="0.25">
      <c r="B85" s="153" t="s">
        <v>425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</row>
    <row r="86" spans="2:13" ht="15" customHeight="1" x14ac:dyDescent="0.25">
      <c r="B86" s="16"/>
      <c r="C86" s="153" t="s">
        <v>426</v>
      </c>
      <c r="D86" s="153"/>
      <c r="E86" s="153"/>
      <c r="F86" s="153"/>
      <c r="G86" s="153"/>
      <c r="H86" s="153"/>
      <c r="I86" s="153"/>
      <c r="J86" s="153"/>
      <c r="K86" s="153"/>
      <c r="L86" s="153"/>
      <c r="M86" s="153"/>
    </row>
    <row r="87" spans="2:13" ht="15" customHeight="1" x14ac:dyDescent="0.25">
      <c r="B87" s="17"/>
      <c r="C87" s="153" t="s">
        <v>18</v>
      </c>
      <c r="D87" s="153"/>
      <c r="E87" s="153"/>
      <c r="F87" s="153"/>
      <c r="G87" s="153"/>
      <c r="H87" s="153"/>
      <c r="I87" s="153"/>
      <c r="J87" s="153"/>
      <c r="K87" s="153"/>
      <c r="L87" s="153"/>
      <c r="M87" s="153"/>
    </row>
    <row r="88" spans="2:13" x14ac:dyDescent="0.25">
      <c r="B88" s="46"/>
      <c r="C88" s="46"/>
      <c r="D88" s="46"/>
      <c r="E88" s="8"/>
      <c r="F88" s="8"/>
      <c r="G88" s="8"/>
      <c r="H88" s="8"/>
      <c r="I88" s="8"/>
      <c r="J88" s="8"/>
      <c r="K88" s="8"/>
      <c r="L88" s="8"/>
      <c r="M88" s="9"/>
    </row>
    <row r="89" spans="2:13" x14ac:dyDescent="0.25">
      <c r="B89" s="46"/>
      <c r="C89" s="46"/>
      <c r="D89" s="47" t="s">
        <v>1343</v>
      </c>
      <c r="E89" s="161" t="s">
        <v>10</v>
      </c>
      <c r="F89" s="161"/>
      <c r="G89" s="161"/>
      <c r="H89" s="161"/>
      <c r="I89" s="161" t="s">
        <v>6</v>
      </c>
      <c r="J89" s="161"/>
      <c r="K89" s="161"/>
      <c r="L89" s="161"/>
      <c r="M89" s="9"/>
    </row>
    <row r="90" spans="2:13" ht="15" customHeight="1" x14ac:dyDescent="0.25">
      <c r="B90" s="8"/>
      <c r="C90" s="9"/>
      <c r="D90" s="147" t="s">
        <v>3461</v>
      </c>
      <c r="E90" s="3" t="s">
        <v>11</v>
      </c>
      <c r="F90" s="3" t="s">
        <v>12</v>
      </c>
      <c r="G90" s="3" t="s">
        <v>13</v>
      </c>
      <c r="H90" s="3" t="s">
        <v>14</v>
      </c>
      <c r="I90" s="10" t="s">
        <v>11</v>
      </c>
      <c r="J90" s="10" t="s">
        <v>12</v>
      </c>
      <c r="K90" s="10" t="s">
        <v>13</v>
      </c>
      <c r="L90" s="10" t="s">
        <v>14</v>
      </c>
      <c r="M90" s="9"/>
    </row>
    <row r="91" spans="2:13" x14ac:dyDescent="0.25">
      <c r="B91" s="8"/>
      <c r="C91" s="9"/>
      <c r="D91" s="147"/>
      <c r="E91" s="5">
        <f>SUM(E9:E83)</f>
        <v>0</v>
      </c>
      <c r="F91" s="5">
        <f t="shared" ref="F91:L91" si="0">SUM(F9:F83)</f>
        <v>0</v>
      </c>
      <c r="G91" s="5">
        <f t="shared" si="0"/>
        <v>0</v>
      </c>
      <c r="H91" s="5">
        <f t="shared" si="0"/>
        <v>0</v>
      </c>
      <c r="I91" s="18">
        <f t="shared" si="0"/>
        <v>0</v>
      </c>
      <c r="J91" s="18">
        <f t="shared" si="0"/>
        <v>0</v>
      </c>
      <c r="K91" s="18">
        <f t="shared" si="0"/>
        <v>0</v>
      </c>
      <c r="L91" s="18">
        <f t="shared" si="0"/>
        <v>0</v>
      </c>
      <c r="M91" s="9"/>
    </row>
    <row r="92" spans="2:13" x14ac:dyDescent="0.25">
      <c r="D92" s="6" t="s">
        <v>3460</v>
      </c>
      <c r="E92" s="5">
        <f>SUM(E9:E83)</f>
        <v>0</v>
      </c>
      <c r="F92" s="5">
        <f t="shared" ref="F92:L92" si="1">SUM(F9:F83)</f>
        <v>0</v>
      </c>
      <c r="G92" s="5">
        <f t="shared" si="1"/>
        <v>0</v>
      </c>
      <c r="H92" s="5">
        <f t="shared" si="1"/>
        <v>0</v>
      </c>
      <c r="I92" s="18">
        <f t="shared" si="1"/>
        <v>0</v>
      </c>
      <c r="J92" s="18">
        <f t="shared" si="1"/>
        <v>0</v>
      </c>
      <c r="K92" s="18">
        <f t="shared" si="1"/>
        <v>0</v>
      </c>
      <c r="L92" s="18">
        <f t="shared" si="1"/>
        <v>0</v>
      </c>
    </row>
    <row r="93" spans="2:13" x14ac:dyDescent="0.25">
      <c r="D93"/>
      <c r="E93" s="5">
        <v>0</v>
      </c>
      <c r="F93" s="5">
        <f t="shared" ref="F93:L93" si="2">SUM(F43+F46+F47+F54+F55+F58+F82)</f>
        <v>0</v>
      </c>
      <c r="G93" s="5">
        <f t="shared" si="2"/>
        <v>0</v>
      </c>
      <c r="H93" s="5">
        <f t="shared" si="2"/>
        <v>0</v>
      </c>
      <c r="I93" s="18">
        <f t="shared" si="2"/>
        <v>0</v>
      </c>
      <c r="J93" s="18">
        <f t="shared" si="2"/>
        <v>0</v>
      </c>
      <c r="K93" s="18">
        <f t="shared" si="2"/>
        <v>0</v>
      </c>
      <c r="L93" s="18">
        <f t="shared" si="2"/>
        <v>0</v>
      </c>
    </row>
    <row r="94" spans="2:13" x14ac:dyDescent="0.25">
      <c r="D94" s="6" t="s">
        <v>534</v>
      </c>
      <c r="E94" s="2"/>
      <c r="F94" s="2"/>
      <c r="G94" s="2"/>
      <c r="H94" s="2"/>
      <c r="I94" s="2"/>
      <c r="J94" s="2"/>
      <c r="K94" s="2"/>
      <c r="L94" s="2"/>
    </row>
    <row r="95" spans="2:13" x14ac:dyDescent="0.25">
      <c r="D95" s="13" t="s">
        <v>376</v>
      </c>
      <c r="E95" s="14">
        <f>SUM(E92,H92)</f>
        <v>0</v>
      </c>
      <c r="F95" s="148">
        <f>SUM(E91,F91,H91)</f>
        <v>0</v>
      </c>
      <c r="G95" s="159" t="s">
        <v>377</v>
      </c>
      <c r="H95" s="159"/>
      <c r="I95" s="15">
        <f>SUM(I92,L92)</f>
        <v>0</v>
      </c>
      <c r="J95" s="150">
        <f>SUM(I91,J91,L91)</f>
        <v>0</v>
      </c>
      <c r="K95" s="160" t="s">
        <v>377</v>
      </c>
      <c r="L95" s="160"/>
    </row>
    <row r="96" spans="2:13" x14ac:dyDescent="0.25">
      <c r="D96" s="13" t="s">
        <v>378</v>
      </c>
      <c r="E96" s="14">
        <f>SUM(E93,F93,H93)</f>
        <v>0</v>
      </c>
      <c r="F96" s="148"/>
      <c r="G96" s="159"/>
      <c r="H96" s="159"/>
      <c r="I96" s="15">
        <f>SUM(I93,J93,L93)</f>
        <v>0</v>
      </c>
      <c r="J96" s="150"/>
      <c r="K96" s="160"/>
      <c r="L96" s="160"/>
    </row>
  </sheetData>
  <sheetProtection algorithmName="SHA-512" hashValue="H5VwC90yeYmAiA12XwpVnm60x16FKqFcrMwSfZYEUjBVpO6fT7FF6NEg3n2COeHavf7s8RFv5NwUsoxPZrpTgw==" saltValue="EHakOplPsMOtV1mNDvb7iw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95:F96"/>
    <mergeCell ref="G95:H96"/>
    <mergeCell ref="J95:J96"/>
    <mergeCell ref="K95:L96"/>
    <mergeCell ref="B85:M85"/>
    <mergeCell ref="D90:D91"/>
    <mergeCell ref="C86:M86"/>
    <mergeCell ref="E89:H89"/>
    <mergeCell ref="I89:L89"/>
    <mergeCell ref="C87:M87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99D9-D423-4B0B-B093-436FC4F47EF6}">
  <dimension ref="B1:M71"/>
  <sheetViews>
    <sheetView topLeftCell="A46" workbookViewId="0">
      <selection activeCell="D65" sqref="D65:D66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2506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3850</v>
      </c>
      <c r="C9" s="64" t="s">
        <v>2507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3851</v>
      </c>
      <c r="C10" s="64" t="s">
        <v>2508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25.5" x14ac:dyDescent="0.25">
      <c r="B11" s="48" t="s">
        <v>3852</v>
      </c>
      <c r="C11" s="64" t="s">
        <v>2509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3853</v>
      </c>
      <c r="C12" s="73" t="s">
        <v>2510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51" x14ac:dyDescent="0.25">
      <c r="B13" s="48" t="s">
        <v>3854</v>
      </c>
      <c r="C13" s="73" t="s">
        <v>2511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3855</v>
      </c>
      <c r="C14" s="73" t="s">
        <v>2512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3856</v>
      </c>
      <c r="C15" s="73" t="s">
        <v>2513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3857</v>
      </c>
      <c r="C16" s="73" t="s">
        <v>2514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76.5" x14ac:dyDescent="0.25">
      <c r="B17" s="48" t="s">
        <v>3858</v>
      </c>
      <c r="C17" s="73" t="s">
        <v>2515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3859</v>
      </c>
      <c r="C18" s="73" t="s">
        <v>2516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3860</v>
      </c>
      <c r="C19" s="73" t="s">
        <v>2517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3861</v>
      </c>
      <c r="C20" s="74" t="s">
        <v>2518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3862</v>
      </c>
      <c r="C21" s="73" t="s">
        <v>2519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63.75" x14ac:dyDescent="0.25">
      <c r="B22" s="48" t="s">
        <v>3863</v>
      </c>
      <c r="C22" s="64" t="s">
        <v>3144</v>
      </c>
      <c r="D22" s="49"/>
      <c r="E22" s="24"/>
      <c r="F22" s="24"/>
      <c r="G22" s="24"/>
      <c r="H22" s="24"/>
      <c r="I22" s="53"/>
      <c r="J22" s="53"/>
      <c r="K22" s="53"/>
      <c r="L22" s="53"/>
      <c r="M22" s="116"/>
    </row>
    <row r="23" spans="2:13" ht="63.75" x14ac:dyDescent="0.25">
      <c r="B23" s="48" t="s">
        <v>3864</v>
      </c>
      <c r="C23" s="73" t="s">
        <v>2520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3865</v>
      </c>
      <c r="C24" s="73" t="s">
        <v>2521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3866</v>
      </c>
      <c r="C25" s="73" t="s">
        <v>2522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38.25" x14ac:dyDescent="0.25">
      <c r="B26" s="48" t="s">
        <v>3867</v>
      </c>
      <c r="C26" s="73" t="s">
        <v>2523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3868</v>
      </c>
      <c r="C27" s="73" t="s">
        <v>2524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89.25" x14ac:dyDescent="0.25">
      <c r="B28" s="48" t="s">
        <v>3869</v>
      </c>
      <c r="C28" s="73" t="s">
        <v>2525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64.5" x14ac:dyDescent="0.25">
      <c r="B29" s="48" t="s">
        <v>3870</v>
      </c>
      <c r="C29" s="83" t="s">
        <v>2526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76.5" x14ac:dyDescent="0.25">
      <c r="B30" s="48" t="s">
        <v>3871</v>
      </c>
      <c r="C30" s="73" t="s">
        <v>3145</v>
      </c>
      <c r="D30" s="49"/>
      <c r="E30" s="24"/>
      <c r="F30" s="24"/>
      <c r="G30" s="24"/>
      <c r="H30" s="24"/>
      <c r="I30" s="53"/>
      <c r="J30" s="53"/>
      <c r="K30" s="53"/>
      <c r="L30" s="53"/>
      <c r="M30" s="116"/>
    </row>
    <row r="31" spans="2:13" ht="51" x14ac:dyDescent="0.25">
      <c r="B31" s="48" t="s">
        <v>3872</v>
      </c>
      <c r="C31" s="73" t="s">
        <v>3146</v>
      </c>
      <c r="D31" s="49"/>
      <c r="E31" s="24"/>
      <c r="F31" s="24"/>
      <c r="G31" s="24"/>
      <c r="H31" s="24"/>
      <c r="I31" s="53"/>
      <c r="J31" s="53"/>
      <c r="K31" s="53"/>
      <c r="L31" s="53"/>
      <c r="M31" s="116"/>
    </row>
    <row r="32" spans="2:13" ht="63.75" x14ac:dyDescent="0.25">
      <c r="B32" s="48" t="s">
        <v>3873</v>
      </c>
      <c r="C32" s="73" t="s">
        <v>3147</v>
      </c>
      <c r="D32" s="49"/>
      <c r="E32" s="24"/>
      <c r="F32" s="24"/>
      <c r="G32" s="24"/>
      <c r="H32" s="24"/>
      <c r="I32" s="53"/>
      <c r="J32" s="53"/>
      <c r="K32" s="53"/>
      <c r="L32" s="53"/>
      <c r="M32" s="116"/>
    </row>
    <row r="33" spans="2:13" ht="38.25" x14ac:dyDescent="0.25">
      <c r="B33" s="48" t="s">
        <v>3874</v>
      </c>
      <c r="C33" s="74" t="s">
        <v>3148</v>
      </c>
      <c r="D33" s="49"/>
      <c r="E33" s="24"/>
      <c r="F33" s="24"/>
      <c r="G33" s="24"/>
      <c r="H33" s="24"/>
      <c r="I33" s="53"/>
      <c r="J33" s="53"/>
      <c r="K33" s="53"/>
      <c r="L33" s="53"/>
      <c r="M33" s="116"/>
    </row>
    <row r="34" spans="2:13" ht="51" x14ac:dyDescent="0.25">
      <c r="B34" s="48" t="s">
        <v>3875</v>
      </c>
      <c r="C34" s="64" t="s">
        <v>2527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63.75" x14ac:dyDescent="0.25">
      <c r="B35" s="48" t="s">
        <v>3876</v>
      </c>
      <c r="C35" s="64" t="s">
        <v>2528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38.25" x14ac:dyDescent="0.25">
      <c r="B36" s="48" t="s">
        <v>3877</v>
      </c>
      <c r="C36" s="73" t="s">
        <v>2529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51" x14ac:dyDescent="0.25">
      <c r="B37" s="48" t="s">
        <v>3878</v>
      </c>
      <c r="C37" s="73" t="s">
        <v>2530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38.25" x14ac:dyDescent="0.25">
      <c r="B38" s="48" t="s">
        <v>3879</v>
      </c>
      <c r="C38" s="73" t="s">
        <v>2531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38.25" x14ac:dyDescent="0.25">
      <c r="B39" s="48" t="s">
        <v>3880</v>
      </c>
      <c r="C39" s="73" t="s">
        <v>2532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25.5" x14ac:dyDescent="0.25">
      <c r="B40" s="48" t="s">
        <v>3881</v>
      </c>
      <c r="C40" s="73" t="s">
        <v>2533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51" x14ac:dyDescent="0.25">
      <c r="B41" s="48" t="s">
        <v>3882</v>
      </c>
      <c r="C41" s="73" t="s">
        <v>2534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25.5" x14ac:dyDescent="0.25">
      <c r="B42" s="48" t="s">
        <v>3883</v>
      </c>
      <c r="C42" s="74" t="s">
        <v>2535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38.25" x14ac:dyDescent="0.25">
      <c r="B43" s="48" t="s">
        <v>3884</v>
      </c>
      <c r="C43" s="73" t="s">
        <v>2536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51" x14ac:dyDescent="0.25">
      <c r="B44" s="48" t="s">
        <v>3885</v>
      </c>
      <c r="C44" s="73" t="s">
        <v>2537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38.25" x14ac:dyDescent="0.25">
      <c r="B45" s="48" t="s">
        <v>3886</v>
      </c>
      <c r="C45" s="64" t="s">
        <v>2538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38.25" x14ac:dyDescent="0.25">
      <c r="B46" s="48" t="s">
        <v>3887</v>
      </c>
      <c r="C46" s="73" t="s">
        <v>3149</v>
      </c>
      <c r="D46" s="49"/>
      <c r="E46" s="24"/>
      <c r="F46" s="24"/>
      <c r="G46" s="24"/>
      <c r="H46" s="24"/>
      <c r="I46" s="53"/>
      <c r="J46" s="53"/>
      <c r="K46" s="53"/>
      <c r="L46" s="53"/>
      <c r="M46" s="116"/>
    </row>
    <row r="47" spans="2:13" ht="38.25" x14ac:dyDescent="0.25">
      <c r="B47" s="48" t="s">
        <v>3888</v>
      </c>
      <c r="C47" s="73" t="s">
        <v>2539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25.5" x14ac:dyDescent="0.25">
      <c r="B48" s="48" t="s">
        <v>3889</v>
      </c>
      <c r="C48" s="73" t="s">
        <v>3150</v>
      </c>
      <c r="D48" s="49"/>
      <c r="E48" s="24"/>
      <c r="F48" s="24"/>
      <c r="G48" s="24"/>
      <c r="H48" s="24"/>
      <c r="I48" s="53"/>
      <c r="J48" s="53"/>
      <c r="K48" s="53"/>
      <c r="L48" s="53"/>
      <c r="M48" s="116"/>
    </row>
    <row r="49" spans="2:13" ht="38.25" x14ac:dyDescent="0.25">
      <c r="B49" s="48" t="s">
        <v>3890</v>
      </c>
      <c r="C49" s="73" t="s">
        <v>3151</v>
      </c>
      <c r="D49" s="49"/>
      <c r="E49" s="24"/>
      <c r="F49" s="24"/>
      <c r="G49" s="24"/>
      <c r="H49" s="24"/>
      <c r="I49" s="53"/>
      <c r="J49" s="53"/>
      <c r="K49" s="53"/>
      <c r="L49" s="53"/>
      <c r="M49" s="116"/>
    </row>
    <row r="50" spans="2:13" ht="25.5" x14ac:dyDescent="0.25">
      <c r="B50" s="48" t="s">
        <v>3891</v>
      </c>
      <c r="C50" s="73" t="s">
        <v>2540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76.5" x14ac:dyDescent="0.25">
      <c r="B51" s="48" t="s">
        <v>3892</v>
      </c>
      <c r="C51" s="73" t="s">
        <v>2541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25.5" x14ac:dyDescent="0.25">
      <c r="B52" s="48" t="s">
        <v>3893</v>
      </c>
      <c r="C52" s="73" t="s">
        <v>2542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38.25" x14ac:dyDescent="0.25">
      <c r="B53" s="48" t="s">
        <v>3894</v>
      </c>
      <c r="C53" s="74" t="s">
        <v>3152</v>
      </c>
      <c r="D53" s="49"/>
      <c r="E53" s="24"/>
      <c r="F53" s="24"/>
      <c r="G53" s="24"/>
      <c r="H53" s="24"/>
      <c r="I53" s="53"/>
      <c r="J53" s="53"/>
      <c r="K53" s="53"/>
      <c r="L53" s="53"/>
      <c r="M53" s="116"/>
    </row>
    <row r="54" spans="2:13" ht="38.25" x14ac:dyDescent="0.25">
      <c r="B54" s="48" t="s">
        <v>3895</v>
      </c>
      <c r="C54" s="73" t="s">
        <v>3153</v>
      </c>
      <c r="D54" s="49"/>
      <c r="E54" s="24"/>
      <c r="F54" s="24"/>
      <c r="G54" s="24"/>
      <c r="H54" s="24"/>
      <c r="I54" s="53"/>
      <c r="J54" s="53"/>
      <c r="K54" s="53"/>
      <c r="L54" s="53"/>
      <c r="M54" s="116"/>
    </row>
    <row r="55" spans="2:13" ht="51" x14ac:dyDescent="0.25">
      <c r="B55" s="48" t="s">
        <v>3896</v>
      </c>
      <c r="C55" s="73" t="s">
        <v>3154</v>
      </c>
      <c r="D55" s="49"/>
      <c r="E55" s="24"/>
      <c r="F55" s="24"/>
      <c r="G55" s="24"/>
      <c r="H55" s="24"/>
      <c r="I55" s="53"/>
      <c r="J55" s="53"/>
      <c r="K55" s="53"/>
      <c r="L55" s="53"/>
      <c r="M55" s="116"/>
    </row>
    <row r="56" spans="2:13" ht="63.75" x14ac:dyDescent="0.25">
      <c r="B56" s="48" t="s">
        <v>3897</v>
      </c>
      <c r="C56" s="64" t="s">
        <v>3155</v>
      </c>
      <c r="D56" s="49"/>
      <c r="E56" s="24"/>
      <c r="F56" s="24"/>
      <c r="G56" s="24"/>
      <c r="H56" s="24"/>
      <c r="I56" s="53"/>
      <c r="J56" s="53"/>
      <c r="K56" s="53"/>
      <c r="L56" s="53"/>
      <c r="M56" s="116"/>
    </row>
    <row r="57" spans="2:13" ht="38.25" x14ac:dyDescent="0.25">
      <c r="B57" s="48" t="s">
        <v>3898</v>
      </c>
      <c r="C57" s="73" t="s">
        <v>3156</v>
      </c>
      <c r="D57" s="49"/>
      <c r="E57" s="24"/>
      <c r="F57" s="24"/>
      <c r="G57" s="24"/>
      <c r="H57" s="24"/>
      <c r="I57" s="53"/>
      <c r="J57" s="53"/>
      <c r="K57" s="53"/>
      <c r="L57" s="53"/>
      <c r="M57" s="116"/>
    </row>
    <row r="58" spans="2:13" ht="25.5" x14ac:dyDescent="0.25">
      <c r="B58" s="48" t="s">
        <v>3899</v>
      </c>
      <c r="C58" s="73" t="s">
        <v>3157</v>
      </c>
      <c r="D58" s="49"/>
      <c r="E58" s="24"/>
      <c r="F58" s="24"/>
      <c r="G58" s="24"/>
      <c r="H58" s="24"/>
      <c r="I58" s="53"/>
      <c r="J58" s="53"/>
      <c r="K58" s="53"/>
      <c r="L58" s="53"/>
      <c r="M58" s="116"/>
    </row>
    <row r="59" spans="2:13" x14ac:dyDescent="0.25">
      <c r="B59" s="55"/>
      <c r="C59" s="115"/>
      <c r="D59" s="16"/>
      <c r="E59" s="21"/>
      <c r="F59" s="21"/>
      <c r="G59" s="21"/>
      <c r="H59" s="21"/>
      <c r="I59" s="21"/>
      <c r="J59" s="21"/>
      <c r="K59" s="21"/>
      <c r="L59" s="21"/>
      <c r="M59" s="117"/>
    </row>
    <row r="60" spans="2:13" ht="15" customHeight="1" x14ac:dyDescent="0.25">
      <c r="B60" s="153" t="s">
        <v>425</v>
      </c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</row>
    <row r="61" spans="2:13" ht="15" customHeight="1" x14ac:dyDescent="0.25">
      <c r="B61" s="16"/>
      <c r="C61" s="153" t="s">
        <v>426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</row>
    <row r="62" spans="2:13" ht="15" customHeight="1" x14ac:dyDescent="0.25">
      <c r="B62" s="17"/>
      <c r="C62" s="153" t="s">
        <v>18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</row>
    <row r="63" spans="2:13" x14ac:dyDescent="0.25">
      <c r="B63" s="46"/>
      <c r="C63" s="46"/>
      <c r="D63" s="46"/>
      <c r="E63" s="8"/>
      <c r="F63" s="8"/>
      <c r="G63" s="8"/>
      <c r="H63" s="8"/>
      <c r="I63" s="8"/>
      <c r="J63" s="8"/>
      <c r="K63" s="8"/>
      <c r="L63" s="8"/>
      <c r="M63" s="9"/>
    </row>
    <row r="64" spans="2:13" x14ac:dyDescent="0.25">
      <c r="B64" s="46"/>
      <c r="C64" s="46"/>
      <c r="D64" s="47" t="s">
        <v>1343</v>
      </c>
      <c r="E64" s="161" t="s">
        <v>10</v>
      </c>
      <c r="F64" s="161"/>
      <c r="G64" s="161"/>
      <c r="H64" s="161"/>
      <c r="I64" s="161" t="s">
        <v>6</v>
      </c>
      <c r="J64" s="161"/>
      <c r="K64" s="161"/>
      <c r="L64" s="161"/>
      <c r="M64" s="9"/>
    </row>
    <row r="65" spans="2:13" ht="15" customHeight="1" x14ac:dyDescent="0.25">
      <c r="B65" s="8"/>
      <c r="C65" s="9"/>
      <c r="D65" s="147" t="s">
        <v>3462</v>
      </c>
      <c r="E65" s="3" t="s">
        <v>11</v>
      </c>
      <c r="F65" s="3" t="s">
        <v>12</v>
      </c>
      <c r="G65" s="3" t="s">
        <v>13</v>
      </c>
      <c r="H65" s="3" t="s">
        <v>14</v>
      </c>
      <c r="I65" s="10" t="s">
        <v>11</v>
      </c>
      <c r="J65" s="10" t="s">
        <v>12</v>
      </c>
      <c r="K65" s="10" t="s">
        <v>13</v>
      </c>
      <c r="L65" s="10" t="s">
        <v>14</v>
      </c>
      <c r="M65" s="9"/>
    </row>
    <row r="66" spans="2:13" x14ac:dyDescent="0.25">
      <c r="B66" s="8"/>
      <c r="C66" s="9"/>
      <c r="D66" s="147"/>
      <c r="E66" s="5">
        <f>SUM(E9:E58)</f>
        <v>0</v>
      </c>
      <c r="F66" s="5">
        <f t="shared" ref="F66:L66" si="0">SUM(F9:F58)</f>
        <v>0</v>
      </c>
      <c r="G66" s="5">
        <f t="shared" si="0"/>
        <v>0</v>
      </c>
      <c r="H66" s="5">
        <f t="shared" si="0"/>
        <v>0</v>
      </c>
      <c r="I66" s="18">
        <f t="shared" si="0"/>
        <v>0</v>
      </c>
      <c r="J66" s="18">
        <f t="shared" si="0"/>
        <v>0</v>
      </c>
      <c r="K66" s="18">
        <f t="shared" si="0"/>
        <v>0</v>
      </c>
      <c r="L66" s="18">
        <f t="shared" si="0"/>
        <v>0</v>
      </c>
      <c r="M66" s="9"/>
    </row>
    <row r="67" spans="2:13" x14ac:dyDescent="0.25">
      <c r="D67" s="6" t="s">
        <v>3463</v>
      </c>
      <c r="E67" s="5">
        <f>SUM(E9+E10+E11+E12+E13+E14+E15+E16+E17+E18+E19+E20+E21+E23+E24+E25+E26+E27+E28+E29+E35+E34+E36+E37+E38+E39+E40+E41+E42+E43+E44+E45+E47+E50+E51+E52)</f>
        <v>0</v>
      </c>
      <c r="F67" s="5">
        <f t="shared" ref="F67:L67" si="1">SUM(F9+F10+F11+F12+F13+F14+F15+F16+F17+F18+F19+F20+F21+F23+F24+F25+F26+F27+F28+F29+F35+F34+F36+F37+F38+F39+F40+F41+F42+F43+F44+F45+F47+F50+F51+F52)</f>
        <v>0</v>
      </c>
      <c r="G67" s="5">
        <f t="shared" si="1"/>
        <v>0</v>
      </c>
      <c r="H67" s="5">
        <f t="shared" si="1"/>
        <v>0</v>
      </c>
      <c r="I67" s="18">
        <f t="shared" si="1"/>
        <v>0</v>
      </c>
      <c r="J67" s="18">
        <f t="shared" si="1"/>
        <v>0</v>
      </c>
      <c r="K67" s="18">
        <f t="shared" si="1"/>
        <v>0</v>
      </c>
      <c r="L67" s="18">
        <f t="shared" si="1"/>
        <v>0</v>
      </c>
    </row>
    <row r="68" spans="2:13" x14ac:dyDescent="0.25">
      <c r="D68" s="6" t="s">
        <v>3464</v>
      </c>
      <c r="E68" s="5">
        <f>SUM(E22+E30+E31+E32+E33+E46+E48+E49+E53+E54+E55+E56+E57+E58)</f>
        <v>0</v>
      </c>
      <c r="F68" s="5">
        <f t="shared" ref="F68:L68" si="2">SUM(F22+F30+F31+F32+F33+F46+F48+F49+F53+F54+F55+F56+F57+F58)</f>
        <v>0</v>
      </c>
      <c r="G68" s="5">
        <f t="shared" si="2"/>
        <v>0</v>
      </c>
      <c r="H68" s="5">
        <f t="shared" si="2"/>
        <v>0</v>
      </c>
      <c r="I68" s="18">
        <f t="shared" si="2"/>
        <v>0</v>
      </c>
      <c r="J68" s="18">
        <f t="shared" si="2"/>
        <v>0</v>
      </c>
      <c r="K68" s="18">
        <f t="shared" si="2"/>
        <v>0</v>
      </c>
      <c r="L68" s="18">
        <f t="shared" si="2"/>
        <v>0</v>
      </c>
    </row>
    <row r="69" spans="2:13" x14ac:dyDescent="0.25">
      <c r="D69" s="1"/>
      <c r="E69" s="2"/>
      <c r="F69" s="2"/>
      <c r="G69" s="2"/>
      <c r="H69" s="2"/>
      <c r="I69" s="2"/>
      <c r="J69" s="2"/>
      <c r="K69" s="2"/>
      <c r="L69" s="2"/>
    </row>
    <row r="70" spans="2:13" x14ac:dyDescent="0.25">
      <c r="D70" s="13" t="s">
        <v>376</v>
      </c>
      <c r="E70" s="14">
        <f>SUM(E67,H67)</f>
        <v>0</v>
      </c>
      <c r="F70" s="148">
        <f>SUM(E66,F66,H66)</f>
        <v>0</v>
      </c>
      <c r="G70" s="159" t="s">
        <v>377</v>
      </c>
      <c r="H70" s="159"/>
      <c r="I70" s="15">
        <f>SUM(I67,L67)</f>
        <v>0</v>
      </c>
      <c r="J70" s="150">
        <f>SUM(I66,J66,L66)</f>
        <v>0</v>
      </c>
      <c r="K70" s="160" t="s">
        <v>377</v>
      </c>
      <c r="L70" s="160"/>
    </row>
    <row r="71" spans="2:13" x14ac:dyDescent="0.25">
      <c r="D71" s="13" t="s">
        <v>378</v>
      </c>
      <c r="E71" s="14">
        <f>SUM(E68,F68,H68)</f>
        <v>0</v>
      </c>
      <c r="F71" s="148"/>
      <c r="G71" s="159"/>
      <c r="H71" s="159"/>
      <c r="I71" s="15">
        <f>SUM(I68,J68,L68)</f>
        <v>0</v>
      </c>
      <c r="J71" s="150"/>
      <c r="K71" s="160"/>
      <c r="L71" s="160"/>
    </row>
  </sheetData>
  <sheetProtection algorithmName="SHA-512" hashValue="iqxP62LLi94UQGvgrPoEormVib/9LDZvmbVedg5HgiGsjr+OLAu/5cXV2NqgOuruU0jqzRbpneBVk62IWL6zBQ==" saltValue="S8kz+JysjpTnblxBq5iYlA==" spinCount="100000" sheet="1" objects="1" scenarios="1"/>
  <mergeCells count="20">
    <mergeCell ref="B60:M60"/>
    <mergeCell ref="C61:M61"/>
    <mergeCell ref="D7:D8"/>
    <mergeCell ref="E7:H7"/>
    <mergeCell ref="I7:L7"/>
    <mergeCell ref="M7:M8"/>
    <mergeCell ref="B2:M2"/>
    <mergeCell ref="B3:M3"/>
    <mergeCell ref="B4:M4"/>
    <mergeCell ref="B6:M6"/>
    <mergeCell ref="B7:B8"/>
    <mergeCell ref="C7:C8"/>
    <mergeCell ref="C62:M62"/>
    <mergeCell ref="F70:F71"/>
    <mergeCell ref="G70:H71"/>
    <mergeCell ref="J70:J71"/>
    <mergeCell ref="K70:L71"/>
    <mergeCell ref="D65:D66"/>
    <mergeCell ref="E64:H64"/>
    <mergeCell ref="I64:L64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B549-6EAA-4DB7-8D85-AA574A7548C2}">
  <dimension ref="B1:M55"/>
  <sheetViews>
    <sheetView topLeftCell="A34" workbookViewId="0">
      <selection activeCell="H22" sqref="H22"/>
    </sheetView>
  </sheetViews>
  <sheetFormatPr defaultRowHeight="15" x14ac:dyDescent="0.25"/>
  <cols>
    <col min="1" max="1" width="9.140625" style="8"/>
    <col min="2" max="2" width="9.5703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2543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3900</v>
      </c>
      <c r="C9" s="64" t="s">
        <v>2544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1" x14ac:dyDescent="0.25">
      <c r="B10" s="48" t="s">
        <v>3901</v>
      </c>
      <c r="C10" s="64" t="s">
        <v>2545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1" x14ac:dyDescent="0.25">
      <c r="B11" s="48" t="s">
        <v>3902</v>
      </c>
      <c r="C11" s="64" t="s">
        <v>2546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3903</v>
      </c>
      <c r="C12" s="64" t="s">
        <v>3158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38.25" x14ac:dyDescent="0.25">
      <c r="B13" s="48" t="s">
        <v>3904</v>
      </c>
      <c r="C13" s="73" t="s">
        <v>2547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3905</v>
      </c>
      <c r="C14" s="73" t="s">
        <v>2548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38.25" x14ac:dyDescent="0.25">
      <c r="B15" s="48" t="s">
        <v>3906</v>
      </c>
      <c r="C15" s="73" t="s">
        <v>2549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3907</v>
      </c>
      <c r="C16" s="73" t="s">
        <v>2550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63.75" x14ac:dyDescent="0.25">
      <c r="B17" s="48" t="s">
        <v>3908</v>
      </c>
      <c r="C17" s="73" t="s">
        <v>2551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3909</v>
      </c>
      <c r="C18" s="73" t="s">
        <v>2552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3910</v>
      </c>
      <c r="C19" s="73" t="s">
        <v>2553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25.5" x14ac:dyDescent="0.25">
      <c r="B20" s="48" t="s">
        <v>3911</v>
      </c>
      <c r="C20" s="74" t="s">
        <v>2554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3912</v>
      </c>
      <c r="C21" s="73" t="s">
        <v>2555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3913</v>
      </c>
      <c r="C22" s="73" t="s">
        <v>2556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63.75" x14ac:dyDescent="0.25">
      <c r="B23" s="48" t="s">
        <v>3914</v>
      </c>
      <c r="C23" s="73" t="s">
        <v>3159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38.25" x14ac:dyDescent="0.25">
      <c r="B24" s="48" t="s">
        <v>3915</v>
      </c>
      <c r="C24" s="73" t="s">
        <v>2571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38.25" x14ac:dyDescent="0.25">
      <c r="B25" s="48" t="s">
        <v>3916</v>
      </c>
      <c r="C25" s="73" t="s">
        <v>3160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63.75" x14ac:dyDescent="0.25">
      <c r="B26" s="48" t="s">
        <v>3917</v>
      </c>
      <c r="C26" s="73" t="s">
        <v>2557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102" x14ac:dyDescent="0.25">
      <c r="B27" s="48" t="s">
        <v>3918</v>
      </c>
      <c r="C27" s="73" t="s">
        <v>2558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39" x14ac:dyDescent="0.25">
      <c r="B28" s="48" t="s">
        <v>3919</v>
      </c>
      <c r="C28" s="83" t="s">
        <v>2559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51" x14ac:dyDescent="0.25">
      <c r="B29" s="48" t="s">
        <v>3920</v>
      </c>
      <c r="C29" s="64" t="s">
        <v>2560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3921</v>
      </c>
      <c r="C30" s="64" t="s">
        <v>2431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51" x14ac:dyDescent="0.25">
      <c r="B31" s="48" t="s">
        <v>3922</v>
      </c>
      <c r="C31" s="73" t="s">
        <v>2561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63.75" x14ac:dyDescent="0.25">
      <c r="B32" s="48" t="s">
        <v>3923</v>
      </c>
      <c r="C32" s="73" t="s">
        <v>2562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76.5" x14ac:dyDescent="0.25">
      <c r="B33" s="48" t="s">
        <v>3924</v>
      </c>
      <c r="C33" s="73" t="s">
        <v>2563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51" x14ac:dyDescent="0.25">
      <c r="B34" s="48" t="s">
        <v>3925</v>
      </c>
      <c r="C34" s="73" t="s">
        <v>2564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38.25" x14ac:dyDescent="0.25">
      <c r="B35" s="48" t="s">
        <v>3926</v>
      </c>
      <c r="C35" s="73" t="s">
        <v>2565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38.25" x14ac:dyDescent="0.25">
      <c r="B36" s="48" t="s">
        <v>3927</v>
      </c>
      <c r="C36" s="73" t="s">
        <v>2566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51" x14ac:dyDescent="0.25">
      <c r="B37" s="48" t="s">
        <v>3928</v>
      </c>
      <c r="C37" s="74" t="s">
        <v>2567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38.25" x14ac:dyDescent="0.25">
      <c r="B38" s="48" t="s">
        <v>3929</v>
      </c>
      <c r="C38" s="73" t="s">
        <v>2568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38.25" x14ac:dyDescent="0.25">
      <c r="B39" s="48" t="s">
        <v>3930</v>
      </c>
      <c r="C39" s="73" t="s">
        <v>2569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76.5" x14ac:dyDescent="0.25">
      <c r="B40" s="48" t="s">
        <v>3931</v>
      </c>
      <c r="C40" s="64" t="s">
        <v>2570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38.25" x14ac:dyDescent="0.25">
      <c r="B41" s="48" t="s">
        <v>3932</v>
      </c>
      <c r="C41" s="73" t="s">
        <v>2571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38.25" x14ac:dyDescent="0.25">
      <c r="B42" s="48" t="s">
        <v>3933</v>
      </c>
      <c r="C42" s="73" t="s">
        <v>2572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x14ac:dyDescent="0.25">
      <c r="B43" s="55"/>
      <c r="C43" s="115"/>
      <c r="D43" s="16"/>
      <c r="E43" s="21"/>
      <c r="F43" s="21"/>
      <c r="G43" s="21"/>
      <c r="H43" s="21"/>
      <c r="I43" s="21"/>
      <c r="J43" s="21"/>
      <c r="K43" s="21"/>
      <c r="L43" s="21"/>
      <c r="M43" s="16"/>
    </row>
    <row r="44" spans="2:13" ht="15" customHeight="1" x14ac:dyDescent="0.25">
      <c r="B44" s="153" t="s">
        <v>425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</row>
    <row r="45" spans="2:13" ht="15" customHeight="1" x14ac:dyDescent="0.25">
      <c r="B45" s="16"/>
      <c r="C45" s="153" t="s">
        <v>426</v>
      </c>
      <c r="D45" s="153"/>
      <c r="E45" s="153"/>
      <c r="F45" s="153"/>
      <c r="G45" s="153"/>
      <c r="H45" s="153"/>
      <c r="I45" s="153"/>
      <c r="J45" s="153"/>
      <c r="K45" s="153"/>
      <c r="L45" s="153"/>
      <c r="M45" s="153"/>
    </row>
    <row r="46" spans="2:13" ht="15" customHeight="1" x14ac:dyDescent="0.25">
      <c r="B46" s="17"/>
      <c r="C46" s="153" t="s">
        <v>18</v>
      </c>
      <c r="D46" s="153"/>
      <c r="E46" s="153"/>
      <c r="F46" s="153"/>
      <c r="G46" s="153"/>
      <c r="H46" s="153"/>
      <c r="I46" s="153"/>
      <c r="J46" s="153"/>
      <c r="K46" s="153"/>
      <c r="L46" s="153"/>
      <c r="M46" s="153"/>
    </row>
    <row r="47" spans="2:13" x14ac:dyDescent="0.25">
      <c r="B47" s="46"/>
      <c r="C47" s="46"/>
      <c r="D47" s="46"/>
      <c r="E47" s="8"/>
      <c r="F47" s="8"/>
      <c r="G47" s="8"/>
      <c r="H47" s="8"/>
      <c r="I47" s="8"/>
      <c r="J47" s="8"/>
      <c r="K47" s="8"/>
      <c r="L47" s="8"/>
      <c r="M47" s="9"/>
    </row>
    <row r="48" spans="2:13" x14ac:dyDescent="0.25">
      <c r="B48" s="46"/>
      <c r="C48" s="46"/>
      <c r="D48" s="47" t="s">
        <v>1343</v>
      </c>
      <c r="E48" s="161" t="s">
        <v>10</v>
      </c>
      <c r="F48" s="161"/>
      <c r="G48" s="161"/>
      <c r="H48" s="161"/>
      <c r="I48" s="161" t="s">
        <v>6</v>
      </c>
      <c r="J48" s="161"/>
      <c r="K48" s="161"/>
      <c r="L48" s="161"/>
      <c r="M48" s="9"/>
    </row>
    <row r="49" spans="2:13" ht="15" customHeight="1" x14ac:dyDescent="0.25">
      <c r="B49" s="8"/>
      <c r="C49" s="9"/>
      <c r="D49" s="147" t="s">
        <v>3465</v>
      </c>
      <c r="E49" s="3" t="s">
        <v>11</v>
      </c>
      <c r="F49" s="3" t="s">
        <v>12</v>
      </c>
      <c r="G49" s="3" t="s">
        <v>13</v>
      </c>
      <c r="H49" s="3" t="s">
        <v>14</v>
      </c>
      <c r="I49" s="10" t="s">
        <v>11</v>
      </c>
      <c r="J49" s="10" t="s">
        <v>12</v>
      </c>
      <c r="K49" s="10" t="s">
        <v>13</v>
      </c>
      <c r="L49" s="10" t="s">
        <v>14</v>
      </c>
      <c r="M49" s="9"/>
    </row>
    <row r="50" spans="2:13" x14ac:dyDescent="0.25">
      <c r="B50" s="8"/>
      <c r="C50" s="9"/>
      <c r="D50" s="147"/>
      <c r="E50" s="5">
        <f>SUM(E9:E42)</f>
        <v>0</v>
      </c>
      <c r="F50" s="5">
        <f t="shared" ref="F50:L50" si="0">SUM(F9:F42)</f>
        <v>0</v>
      </c>
      <c r="G50" s="5">
        <f t="shared" si="0"/>
        <v>0</v>
      </c>
      <c r="H50" s="5">
        <f t="shared" si="0"/>
        <v>0</v>
      </c>
      <c r="I50" s="18">
        <f t="shared" si="0"/>
        <v>0</v>
      </c>
      <c r="J50" s="18">
        <f t="shared" si="0"/>
        <v>0</v>
      </c>
      <c r="K50" s="18">
        <f t="shared" si="0"/>
        <v>0</v>
      </c>
      <c r="L50" s="18">
        <f t="shared" si="0"/>
        <v>0</v>
      </c>
      <c r="M50" s="9"/>
    </row>
    <row r="51" spans="2:13" x14ac:dyDescent="0.25">
      <c r="D51" s="6" t="s">
        <v>3466</v>
      </c>
      <c r="E51" s="5">
        <f>SUM(E9+E10+E11+E13+E14+E15+E16+E17+E18+E19+E20+E21+E22+E26+E27+E28+E29+E30+E31+E32+E33+E34+E35+E36+E37+E38+E39+E40+E41+E42)</f>
        <v>0</v>
      </c>
      <c r="F51" s="5">
        <f t="shared" ref="F51:L51" si="1">SUM(F9+F10+F11+F13+F14+F15+F16+F17+F18+F19+F20+F21+F22+F26+F27+F28+F29+F30+F31+F32+F33+F34+F35+F36+F37+F38+F39+F40+F41+F42)</f>
        <v>0</v>
      </c>
      <c r="G51" s="5">
        <f t="shared" si="1"/>
        <v>0</v>
      </c>
      <c r="H51" s="5">
        <f t="shared" si="1"/>
        <v>0</v>
      </c>
      <c r="I51" s="18">
        <f t="shared" si="1"/>
        <v>0</v>
      </c>
      <c r="J51" s="18">
        <f t="shared" si="1"/>
        <v>0</v>
      </c>
      <c r="K51" s="18">
        <f t="shared" si="1"/>
        <v>0</v>
      </c>
      <c r="L51" s="18">
        <f t="shared" si="1"/>
        <v>0</v>
      </c>
    </row>
    <row r="52" spans="2:13" x14ac:dyDescent="0.25">
      <c r="D52" s="6" t="s">
        <v>685</v>
      </c>
      <c r="E52" s="5">
        <f>SUM(E12+E23+E24+E25)</f>
        <v>0</v>
      </c>
      <c r="F52" s="5">
        <f t="shared" ref="F52:L52" si="2">SUM(F12+F23+F24+F25)</f>
        <v>0</v>
      </c>
      <c r="G52" s="5">
        <f t="shared" si="2"/>
        <v>0</v>
      </c>
      <c r="H52" s="5">
        <f t="shared" si="2"/>
        <v>0</v>
      </c>
      <c r="I52" s="18">
        <f t="shared" si="2"/>
        <v>0</v>
      </c>
      <c r="J52" s="18">
        <f t="shared" si="2"/>
        <v>0</v>
      </c>
      <c r="K52" s="18">
        <f t="shared" si="2"/>
        <v>0</v>
      </c>
      <c r="L52" s="18">
        <f t="shared" si="2"/>
        <v>0</v>
      </c>
    </row>
    <row r="53" spans="2:13" x14ac:dyDescent="0.25">
      <c r="D53" s="1"/>
      <c r="E53" s="2"/>
      <c r="F53" s="2"/>
      <c r="G53" s="2"/>
      <c r="H53" s="2"/>
      <c r="I53" s="2"/>
      <c r="J53" s="2"/>
      <c r="K53" s="2"/>
      <c r="L53" s="2"/>
    </row>
    <row r="54" spans="2:13" x14ac:dyDescent="0.25">
      <c r="D54" s="13" t="s">
        <v>376</v>
      </c>
      <c r="E54" s="14">
        <f>SUM(E51,H51)</f>
        <v>0</v>
      </c>
      <c r="F54" s="148">
        <f>SUM(E50,F50,H50)</f>
        <v>0</v>
      </c>
      <c r="G54" s="159" t="s">
        <v>377</v>
      </c>
      <c r="H54" s="159"/>
      <c r="I54" s="15">
        <f>SUM(I51,L51)</f>
        <v>0</v>
      </c>
      <c r="J54" s="150">
        <f>SUM(I50,J50,L50)</f>
        <v>0</v>
      </c>
      <c r="K54" s="160" t="s">
        <v>377</v>
      </c>
      <c r="L54" s="160"/>
    </row>
    <row r="55" spans="2:13" x14ac:dyDescent="0.25">
      <c r="D55" s="13" t="s">
        <v>378</v>
      </c>
      <c r="E55" s="14">
        <f>SUM(E52,F52,H52)</f>
        <v>0</v>
      </c>
      <c r="F55" s="148"/>
      <c r="G55" s="159"/>
      <c r="H55" s="159"/>
      <c r="I55" s="15">
        <f>SUM(I52,J52,L52)</f>
        <v>0</v>
      </c>
      <c r="J55" s="150"/>
      <c r="K55" s="160"/>
      <c r="L55" s="160"/>
    </row>
  </sheetData>
  <sheetProtection algorithmName="SHA-512" hashValue="WLqiemqUxCY6KIdKV+g0BjyyOKm8Zs29CfICxAVdOlzzY4lIsQaw160Dv3THLn6ayZBsmIVduAE7OEHfUsQs0g==" saltValue="MgbotMvfxcrJ02buogw5ug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54:F55"/>
    <mergeCell ref="G54:H55"/>
    <mergeCell ref="J54:J55"/>
    <mergeCell ref="K54:L55"/>
    <mergeCell ref="B44:M44"/>
    <mergeCell ref="D49:D50"/>
    <mergeCell ref="C45:M45"/>
    <mergeCell ref="E48:H48"/>
    <mergeCell ref="I48:L48"/>
    <mergeCell ref="C46:M4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CAF26-5CF6-4C94-8933-0455C2127B6D}">
  <dimension ref="B1:M46"/>
  <sheetViews>
    <sheetView topLeftCell="A22" workbookViewId="0">
      <selection activeCell="C37" sqref="C37:M37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2573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3934</v>
      </c>
      <c r="C9" s="64" t="s">
        <v>2574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1" x14ac:dyDescent="0.25">
      <c r="B10" s="48" t="s">
        <v>3935</v>
      </c>
      <c r="C10" s="64" t="s">
        <v>2575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76.5" x14ac:dyDescent="0.25">
      <c r="B11" s="48" t="s">
        <v>3936</v>
      </c>
      <c r="C11" s="64" t="s">
        <v>3161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51" x14ac:dyDescent="0.25">
      <c r="B12" s="48" t="s">
        <v>3937</v>
      </c>
      <c r="C12" s="64" t="s">
        <v>3162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51" x14ac:dyDescent="0.25">
      <c r="B13" s="48" t="s">
        <v>3938</v>
      </c>
      <c r="C13" s="73" t="s">
        <v>3163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51" x14ac:dyDescent="0.25">
      <c r="B14" s="48" t="s">
        <v>3939</v>
      </c>
      <c r="C14" s="73" t="s">
        <v>3164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3940</v>
      </c>
      <c r="C15" s="73" t="s">
        <v>2576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63.75" x14ac:dyDescent="0.25">
      <c r="B16" s="48" t="s">
        <v>3941</v>
      </c>
      <c r="C16" s="73" t="s">
        <v>2577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3942</v>
      </c>
      <c r="C17" s="73" t="s">
        <v>2578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63.75" x14ac:dyDescent="0.25">
      <c r="B18" s="48" t="s">
        <v>3943</v>
      </c>
      <c r="C18" s="73" t="s">
        <v>2579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3944</v>
      </c>
      <c r="C19" s="73" t="s">
        <v>3165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38.25" x14ac:dyDescent="0.25">
      <c r="B20" s="48" t="s">
        <v>3945</v>
      </c>
      <c r="C20" s="73" t="s">
        <v>2580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89.25" x14ac:dyDescent="0.25">
      <c r="B21" s="48" t="s">
        <v>3946</v>
      </c>
      <c r="C21" s="73" t="s">
        <v>2581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51" x14ac:dyDescent="0.25">
      <c r="B22" s="48" t="s">
        <v>3955</v>
      </c>
      <c r="C22" s="64" t="s">
        <v>3166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38.25" x14ac:dyDescent="0.25">
      <c r="B23" s="48" t="s">
        <v>3947</v>
      </c>
      <c r="C23" s="73" t="s">
        <v>2582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.75" x14ac:dyDescent="0.25">
      <c r="B24" s="48" t="s">
        <v>3948</v>
      </c>
      <c r="C24" s="83" t="s">
        <v>2583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3949</v>
      </c>
      <c r="C25" s="64" t="s">
        <v>2584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51" x14ac:dyDescent="0.25">
      <c r="B26" s="48" t="s">
        <v>3950</v>
      </c>
      <c r="C26" s="64" t="s">
        <v>2585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25.5" x14ac:dyDescent="0.25">
      <c r="B27" s="48" t="s">
        <v>3951</v>
      </c>
      <c r="C27" s="73" t="s">
        <v>3167</v>
      </c>
      <c r="D27" s="49"/>
      <c r="E27" s="24"/>
      <c r="F27" s="24"/>
      <c r="G27" s="24"/>
      <c r="H27" s="24"/>
      <c r="I27" s="53"/>
      <c r="J27" s="53"/>
      <c r="K27" s="53"/>
      <c r="L27" s="53"/>
      <c r="M27" s="54"/>
    </row>
    <row r="28" spans="2:13" ht="63.75" x14ac:dyDescent="0.25">
      <c r="B28" s="48" t="s">
        <v>3952</v>
      </c>
      <c r="C28" s="73" t="s">
        <v>3168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ht="51" x14ac:dyDescent="0.25">
      <c r="B29" s="48" t="s">
        <v>3953</v>
      </c>
      <c r="C29" s="73" t="s">
        <v>2586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51" x14ac:dyDescent="0.25">
      <c r="B30" s="48" t="s">
        <v>3954</v>
      </c>
      <c r="C30" s="73" t="s">
        <v>3169</v>
      </c>
      <c r="D30" s="49"/>
      <c r="E30" s="24"/>
      <c r="F30" s="24"/>
      <c r="G30" s="24"/>
      <c r="H30" s="24"/>
      <c r="I30" s="53"/>
      <c r="J30" s="53"/>
      <c r="K30" s="53"/>
      <c r="L30" s="53"/>
      <c r="M30" s="54"/>
    </row>
    <row r="31" spans="2:13" ht="63.75" x14ac:dyDescent="0.25">
      <c r="B31" s="48" t="s">
        <v>3956</v>
      </c>
      <c r="C31" s="73" t="s">
        <v>2587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63.75" x14ac:dyDescent="0.25">
      <c r="B32" s="48" t="s">
        <v>3957</v>
      </c>
      <c r="C32" s="73" t="s">
        <v>2588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3958</v>
      </c>
      <c r="C33" s="74" t="s">
        <v>2589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x14ac:dyDescent="0.25">
      <c r="B34" s="55"/>
      <c r="C34" s="115"/>
      <c r="D34" s="16"/>
      <c r="E34" s="21"/>
      <c r="F34" s="21"/>
      <c r="G34" s="21"/>
      <c r="H34" s="21"/>
      <c r="I34" s="21"/>
      <c r="J34" s="21"/>
      <c r="K34" s="21"/>
      <c r="L34" s="21"/>
      <c r="M34" s="16"/>
    </row>
    <row r="35" spans="2:13" ht="15" customHeight="1" x14ac:dyDescent="0.25">
      <c r="B35" s="153" t="s">
        <v>425</v>
      </c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</row>
    <row r="36" spans="2:13" ht="15" customHeight="1" x14ac:dyDescent="0.25">
      <c r="B36" s="16"/>
      <c r="C36" s="153" t="s">
        <v>426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</row>
    <row r="37" spans="2:13" ht="15" customHeight="1" x14ac:dyDescent="0.25">
      <c r="B37" s="17"/>
      <c r="C37" s="153" t="s">
        <v>18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</row>
    <row r="38" spans="2:13" x14ac:dyDescent="0.25">
      <c r="B38" s="46"/>
      <c r="C38" s="46"/>
      <c r="D38" s="46"/>
      <c r="E38" s="8"/>
      <c r="F38" s="8"/>
      <c r="G38" s="8"/>
      <c r="H38" s="8"/>
      <c r="I38" s="8"/>
      <c r="J38" s="8"/>
      <c r="K38" s="8"/>
      <c r="L38" s="8"/>
      <c r="M38" s="9"/>
    </row>
    <row r="39" spans="2:13" x14ac:dyDescent="0.25">
      <c r="B39" s="46"/>
      <c r="C39" s="46"/>
      <c r="D39" s="47" t="s">
        <v>1343</v>
      </c>
      <c r="E39" s="161" t="s">
        <v>10</v>
      </c>
      <c r="F39" s="161"/>
      <c r="G39" s="161"/>
      <c r="H39" s="161"/>
      <c r="I39" s="161" t="s">
        <v>6</v>
      </c>
      <c r="J39" s="161"/>
      <c r="K39" s="161"/>
      <c r="L39" s="161"/>
      <c r="M39" s="9"/>
    </row>
    <row r="40" spans="2:13" ht="15" customHeight="1" x14ac:dyDescent="0.25">
      <c r="B40" s="8"/>
      <c r="C40" s="9"/>
      <c r="D40" s="147" t="s">
        <v>3467</v>
      </c>
      <c r="E40" s="3" t="s">
        <v>11</v>
      </c>
      <c r="F40" s="3" t="s">
        <v>12</v>
      </c>
      <c r="G40" s="3" t="s">
        <v>13</v>
      </c>
      <c r="H40" s="3" t="s">
        <v>14</v>
      </c>
      <c r="I40" s="10" t="s">
        <v>11</v>
      </c>
      <c r="J40" s="10" t="s">
        <v>12</v>
      </c>
      <c r="K40" s="10" t="s">
        <v>13</v>
      </c>
      <c r="L40" s="10" t="s">
        <v>14</v>
      </c>
      <c r="M40" s="9"/>
    </row>
    <row r="41" spans="2:13" x14ac:dyDescent="0.25">
      <c r="B41" s="8"/>
      <c r="C41" s="9"/>
      <c r="D41" s="147"/>
      <c r="E41" s="5">
        <f>SUM(E9:E33)</f>
        <v>0</v>
      </c>
      <c r="F41" s="5">
        <f t="shared" ref="F41:L41" si="0">SUM(F9:F33)</f>
        <v>0</v>
      </c>
      <c r="G41" s="5">
        <f t="shared" si="0"/>
        <v>0</v>
      </c>
      <c r="H41" s="5">
        <f t="shared" si="0"/>
        <v>0</v>
      </c>
      <c r="I41" s="18">
        <f t="shared" si="0"/>
        <v>0</v>
      </c>
      <c r="J41" s="18">
        <f t="shared" si="0"/>
        <v>0</v>
      </c>
      <c r="K41" s="18">
        <f t="shared" si="0"/>
        <v>0</v>
      </c>
      <c r="L41" s="18">
        <f t="shared" si="0"/>
        <v>0</v>
      </c>
      <c r="M41" s="9"/>
    </row>
    <row r="42" spans="2:13" x14ac:dyDescent="0.25">
      <c r="D42" s="6" t="s">
        <v>718</v>
      </c>
      <c r="E42" s="5">
        <f>SUM(E9+E10+E14+E15+E16+E17+E18+E20+E21+E23+E24+E25+E26+E29+E31+E32+E33)</f>
        <v>0</v>
      </c>
      <c r="F42" s="5">
        <f t="shared" ref="F42:L42" si="1">SUM(F9+F10+F14+F15+F16+F17+F18+F20+F21+F23+F24+F25+F26+F29+F31+F32+F33)</f>
        <v>0</v>
      </c>
      <c r="G42" s="5">
        <f t="shared" si="1"/>
        <v>0</v>
      </c>
      <c r="H42" s="5">
        <f t="shared" si="1"/>
        <v>0</v>
      </c>
      <c r="I42" s="18">
        <f t="shared" si="1"/>
        <v>0</v>
      </c>
      <c r="J42" s="18">
        <f t="shared" si="1"/>
        <v>0</v>
      </c>
      <c r="K42" s="18">
        <f t="shared" si="1"/>
        <v>0</v>
      </c>
      <c r="L42" s="18">
        <f t="shared" si="1"/>
        <v>0</v>
      </c>
    </row>
    <row r="43" spans="2:13" x14ac:dyDescent="0.25">
      <c r="D43" s="6" t="s">
        <v>2109</v>
      </c>
      <c r="E43" s="5">
        <f>SUM(E11+E12+E13+E19+E22+E27+E28+E30)</f>
        <v>0</v>
      </c>
      <c r="F43" s="5">
        <f t="shared" ref="F43:L43" si="2">SUM(F11+F12+F13+F19+F22+F27+F28+F30)</f>
        <v>0</v>
      </c>
      <c r="G43" s="5">
        <f t="shared" si="2"/>
        <v>0</v>
      </c>
      <c r="H43" s="5">
        <f t="shared" si="2"/>
        <v>0</v>
      </c>
      <c r="I43" s="18">
        <f t="shared" si="2"/>
        <v>0</v>
      </c>
      <c r="J43" s="18">
        <f t="shared" si="2"/>
        <v>0</v>
      </c>
      <c r="K43" s="18">
        <f t="shared" si="2"/>
        <v>0</v>
      </c>
      <c r="L43" s="18">
        <f t="shared" si="2"/>
        <v>0</v>
      </c>
    </row>
    <row r="44" spans="2:13" x14ac:dyDescent="0.25">
      <c r="D44" s="1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D45" s="13" t="s">
        <v>376</v>
      </c>
      <c r="E45" s="14">
        <f>SUM(E42,H42)</f>
        <v>0</v>
      </c>
      <c r="F45" s="148">
        <f>SUM(E41,F41,H41)</f>
        <v>0</v>
      </c>
      <c r="G45" s="159" t="s">
        <v>377</v>
      </c>
      <c r="H45" s="159"/>
      <c r="I45" s="15">
        <f>SUM(I42,L42)</f>
        <v>0</v>
      </c>
      <c r="J45" s="150">
        <f>SUM(I41,J41,L41)</f>
        <v>0</v>
      </c>
      <c r="K45" s="160" t="s">
        <v>377</v>
      </c>
      <c r="L45" s="160"/>
    </row>
    <row r="46" spans="2:13" x14ac:dyDescent="0.25">
      <c r="D46" s="13" t="s">
        <v>378</v>
      </c>
      <c r="E46" s="14">
        <f>SUM(E43,F43,H43)</f>
        <v>0</v>
      </c>
      <c r="F46" s="148"/>
      <c r="G46" s="159"/>
      <c r="H46" s="159"/>
      <c r="I46" s="15">
        <f>SUM(I43,J43,L43)</f>
        <v>0</v>
      </c>
      <c r="J46" s="150"/>
      <c r="K46" s="160"/>
      <c r="L46" s="160"/>
    </row>
  </sheetData>
  <sheetProtection algorithmName="SHA-512" hashValue="0gw1xZtyQIh4lAV/kU0OjetTt12mVrJ9zp2qU+owaKiDalmR0SJUb54Hno9XaJVwB0Lcr5h7tVDeQgQzUAtxvA==" saltValue="ZdNY/xM2KtgBKmfipi5Emw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45:F46"/>
    <mergeCell ref="G45:H46"/>
    <mergeCell ref="J45:J46"/>
    <mergeCell ref="K45:L46"/>
    <mergeCell ref="B35:M35"/>
    <mergeCell ref="D40:D41"/>
    <mergeCell ref="C36:M36"/>
    <mergeCell ref="E39:H39"/>
    <mergeCell ref="I39:L39"/>
    <mergeCell ref="C37:M37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BF76-A0D7-4E20-847E-97F56AE45DD0}">
  <sheetPr>
    <pageSetUpPr fitToPage="1"/>
  </sheetPr>
  <dimension ref="B1:M81"/>
  <sheetViews>
    <sheetView topLeftCell="A58" workbookViewId="0">
      <selection activeCell="E66" sqref="E66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133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551</v>
      </c>
      <c r="C9" s="41" t="s">
        <v>134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25.5" x14ac:dyDescent="0.25">
      <c r="B10" s="48" t="s">
        <v>552</v>
      </c>
      <c r="C10" s="41" t="s">
        <v>135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25.5" x14ac:dyDescent="0.25">
      <c r="B11" s="48" t="s">
        <v>553</v>
      </c>
      <c r="C11" s="41" t="s">
        <v>136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554</v>
      </c>
      <c r="C12" s="41" t="s">
        <v>539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38.25" x14ac:dyDescent="0.25">
      <c r="B13" s="48" t="s">
        <v>555</v>
      </c>
      <c r="C13" s="41" t="s">
        <v>137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25.5" x14ac:dyDescent="0.25">
      <c r="B14" s="48" t="s">
        <v>556</v>
      </c>
      <c r="C14" s="41" t="s">
        <v>138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25.5" x14ac:dyDescent="0.25">
      <c r="B15" s="48" t="s">
        <v>557</v>
      </c>
      <c r="C15" s="41" t="s">
        <v>540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38.25" x14ac:dyDescent="0.25">
      <c r="B16" s="48" t="s">
        <v>558</v>
      </c>
      <c r="C16" s="41" t="s">
        <v>139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560</v>
      </c>
      <c r="C17" s="41" t="s">
        <v>140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559</v>
      </c>
      <c r="C18" s="41" t="s">
        <v>541</v>
      </c>
      <c r="D18" s="49"/>
      <c r="E18" s="24"/>
      <c r="F18" s="24"/>
      <c r="G18" s="24"/>
      <c r="H18" s="24"/>
      <c r="I18" s="53"/>
      <c r="J18" s="53"/>
      <c r="K18" s="53"/>
      <c r="L18" s="53"/>
      <c r="M18" s="54"/>
    </row>
    <row r="19" spans="2:13" ht="25.5" x14ac:dyDescent="0.25">
      <c r="B19" s="48" t="s">
        <v>561</v>
      </c>
      <c r="C19" s="41" t="s">
        <v>141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562</v>
      </c>
      <c r="C20" s="41" t="s">
        <v>142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563</v>
      </c>
      <c r="C21" s="41" t="s">
        <v>143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564</v>
      </c>
      <c r="C22" s="41" t="s">
        <v>144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565</v>
      </c>
      <c r="C23" s="41" t="s">
        <v>542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38.25" x14ac:dyDescent="0.25">
      <c r="B24" s="48" t="s">
        <v>566</v>
      </c>
      <c r="C24" s="41" t="s">
        <v>543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38.25" x14ac:dyDescent="0.25">
      <c r="B25" s="48" t="s">
        <v>567</v>
      </c>
      <c r="C25" s="41" t="s">
        <v>145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25.5" x14ac:dyDescent="0.25">
      <c r="B26" s="48" t="s">
        <v>568</v>
      </c>
      <c r="C26" s="41" t="s">
        <v>146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38.25" x14ac:dyDescent="0.25">
      <c r="B27" s="48" t="s">
        <v>569</v>
      </c>
      <c r="C27" s="41" t="s">
        <v>147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51" x14ac:dyDescent="0.25">
      <c r="B28" s="48" t="s">
        <v>570</v>
      </c>
      <c r="C28" s="41" t="s">
        <v>148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25.5" x14ac:dyDescent="0.25">
      <c r="B29" s="48" t="s">
        <v>571</v>
      </c>
      <c r="C29" s="41" t="s">
        <v>149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25.5" x14ac:dyDescent="0.25">
      <c r="B30" s="48" t="s">
        <v>572</v>
      </c>
      <c r="C30" s="41" t="s">
        <v>150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573</v>
      </c>
      <c r="C31" s="41" t="s">
        <v>151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36" x14ac:dyDescent="0.25">
      <c r="B32" s="48" t="s">
        <v>574</v>
      </c>
      <c r="C32" s="61" t="s">
        <v>152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84" x14ac:dyDescent="0.25">
      <c r="B33" s="48" t="s">
        <v>575</v>
      </c>
      <c r="C33" s="61" t="s">
        <v>153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58.5" customHeight="1" x14ac:dyDescent="0.25">
      <c r="B34" s="48" t="s">
        <v>576</v>
      </c>
      <c r="C34" s="41" t="s">
        <v>154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38.25" x14ac:dyDescent="0.25">
      <c r="B35" s="48" t="s">
        <v>577</v>
      </c>
      <c r="C35" s="41" t="s">
        <v>155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25.5" x14ac:dyDescent="0.25">
      <c r="B36" s="48" t="s">
        <v>578</v>
      </c>
      <c r="C36" s="41" t="s">
        <v>156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38.25" x14ac:dyDescent="0.25">
      <c r="B37" s="48" t="s">
        <v>579</v>
      </c>
      <c r="C37" s="41" t="s">
        <v>157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25.5" x14ac:dyDescent="0.25">
      <c r="B38" s="48" t="s">
        <v>580</v>
      </c>
      <c r="C38" s="41" t="s">
        <v>158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38.25" x14ac:dyDescent="0.25">
      <c r="B39" s="48" t="s">
        <v>581</v>
      </c>
      <c r="C39" s="62" t="s">
        <v>159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25.5" x14ac:dyDescent="0.25">
      <c r="B40" s="48" t="s">
        <v>582</v>
      </c>
      <c r="C40" s="59" t="s">
        <v>160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63.75" x14ac:dyDescent="0.25">
      <c r="B41" s="48" t="s">
        <v>583</v>
      </c>
      <c r="C41" s="59" t="s">
        <v>161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38.25" x14ac:dyDescent="0.25">
      <c r="B42" s="48" t="s">
        <v>584</v>
      </c>
      <c r="C42" s="59" t="s">
        <v>162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38.25" x14ac:dyDescent="0.25">
      <c r="B43" s="48" t="s">
        <v>585</v>
      </c>
      <c r="C43" s="59" t="s">
        <v>163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51" x14ac:dyDescent="0.25">
      <c r="B44" s="48" t="s">
        <v>586</v>
      </c>
      <c r="C44" s="41" t="s">
        <v>164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25.5" x14ac:dyDescent="0.25">
      <c r="B45" s="48" t="s">
        <v>587</v>
      </c>
      <c r="C45" s="41" t="s">
        <v>165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51" x14ac:dyDescent="0.25">
      <c r="B46" s="48" t="s">
        <v>588</v>
      </c>
      <c r="C46" s="41" t="s">
        <v>166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51" x14ac:dyDescent="0.25">
      <c r="B47" s="48" t="s">
        <v>589</v>
      </c>
      <c r="C47" s="41" t="s">
        <v>167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38.25" x14ac:dyDescent="0.25">
      <c r="B48" s="48" t="s">
        <v>590</v>
      </c>
      <c r="C48" s="41" t="s">
        <v>168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38.25" x14ac:dyDescent="0.25">
      <c r="B49" s="48" t="s">
        <v>591</v>
      </c>
      <c r="C49" s="41" t="s">
        <v>169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25.5" x14ac:dyDescent="0.25">
      <c r="B50" s="48" t="s">
        <v>592</v>
      </c>
      <c r="C50" s="41" t="s">
        <v>170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25.5" x14ac:dyDescent="0.25">
      <c r="B51" s="48" t="s">
        <v>593</v>
      </c>
      <c r="C51" s="41" t="s">
        <v>171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38.25" x14ac:dyDescent="0.25">
      <c r="B52" s="48" t="s">
        <v>594</v>
      </c>
      <c r="C52" s="41" t="s">
        <v>172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36" x14ac:dyDescent="0.25">
      <c r="B53" s="48" t="s">
        <v>595</v>
      </c>
      <c r="C53" s="61" t="s">
        <v>173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58.5" customHeight="1" x14ac:dyDescent="0.25">
      <c r="B54" s="48" t="s">
        <v>596</v>
      </c>
      <c r="C54" s="41" t="s">
        <v>174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25.5" x14ac:dyDescent="0.25">
      <c r="B55" s="48" t="s">
        <v>597</v>
      </c>
      <c r="C55" s="41" t="s">
        <v>175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38.25" x14ac:dyDescent="0.25">
      <c r="B56" s="48" t="s">
        <v>598</v>
      </c>
      <c r="C56" s="41" t="s">
        <v>176</v>
      </c>
      <c r="D56" s="49"/>
      <c r="E56" s="24"/>
      <c r="F56" s="24"/>
      <c r="G56" s="24"/>
      <c r="H56" s="24"/>
      <c r="I56" s="43"/>
      <c r="J56" s="43"/>
      <c r="K56" s="43"/>
      <c r="L56" s="43"/>
      <c r="M56" s="50"/>
    </row>
    <row r="57" spans="2:13" ht="25.5" x14ac:dyDescent="0.25">
      <c r="B57" s="48" t="s">
        <v>599</v>
      </c>
      <c r="C57" s="41" t="s">
        <v>177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36" x14ac:dyDescent="0.25">
      <c r="B58" s="48" t="s">
        <v>600</v>
      </c>
      <c r="C58" s="61" t="s">
        <v>544</v>
      </c>
      <c r="D58" s="49"/>
      <c r="E58" s="24"/>
      <c r="F58" s="24"/>
      <c r="G58" s="24"/>
      <c r="H58" s="24"/>
      <c r="I58" s="53"/>
      <c r="J58" s="53"/>
      <c r="K58" s="53"/>
      <c r="L58" s="53"/>
      <c r="M58" s="54"/>
    </row>
    <row r="59" spans="2:13" ht="38.25" x14ac:dyDescent="0.25">
      <c r="B59" s="48" t="s">
        <v>601</v>
      </c>
      <c r="C59" s="41" t="s">
        <v>545</v>
      </c>
      <c r="D59" s="49"/>
      <c r="E59" s="24"/>
      <c r="F59" s="24"/>
      <c r="G59" s="24"/>
      <c r="H59" s="24"/>
      <c r="I59" s="53"/>
      <c r="J59" s="53"/>
      <c r="K59" s="53"/>
      <c r="L59" s="53"/>
      <c r="M59" s="54"/>
    </row>
    <row r="60" spans="2:13" ht="38.25" x14ac:dyDescent="0.25">
      <c r="B60" s="48" t="s">
        <v>602</v>
      </c>
      <c r="C60" s="41" t="s">
        <v>546</v>
      </c>
      <c r="D60" s="49"/>
      <c r="E60" s="24"/>
      <c r="F60" s="24"/>
      <c r="G60" s="24"/>
      <c r="H60" s="24"/>
      <c r="I60" s="53"/>
      <c r="J60" s="53"/>
      <c r="K60" s="53"/>
      <c r="L60" s="53"/>
      <c r="M60" s="54"/>
    </row>
    <row r="61" spans="2:13" ht="25.5" x14ac:dyDescent="0.25">
      <c r="B61" s="48" t="s">
        <v>603</v>
      </c>
      <c r="C61" s="41" t="s">
        <v>547</v>
      </c>
      <c r="D61" s="49"/>
      <c r="E61" s="24"/>
      <c r="F61" s="24"/>
      <c r="G61" s="24"/>
      <c r="H61" s="24"/>
      <c r="I61" s="53"/>
      <c r="J61" s="53"/>
      <c r="K61" s="53"/>
      <c r="L61" s="53"/>
      <c r="M61" s="54"/>
    </row>
    <row r="62" spans="2:13" ht="51" x14ac:dyDescent="0.25">
      <c r="B62" s="48" t="s">
        <v>604</v>
      </c>
      <c r="C62" s="41" t="s">
        <v>548</v>
      </c>
      <c r="D62" s="49"/>
      <c r="E62" s="24"/>
      <c r="F62" s="24"/>
      <c r="G62" s="24"/>
      <c r="H62" s="24"/>
      <c r="I62" s="53"/>
      <c r="J62" s="53"/>
      <c r="K62" s="53"/>
      <c r="L62" s="53"/>
      <c r="M62" s="54"/>
    </row>
    <row r="63" spans="2:13" ht="38.25" x14ac:dyDescent="0.25">
      <c r="B63" s="48" t="s">
        <v>605</v>
      </c>
      <c r="C63" s="41" t="s">
        <v>549</v>
      </c>
      <c r="D63" s="49"/>
      <c r="E63" s="24"/>
      <c r="F63" s="24"/>
      <c r="G63" s="24"/>
      <c r="H63" s="24"/>
      <c r="I63" s="53"/>
      <c r="J63" s="53"/>
      <c r="K63" s="53"/>
      <c r="L63" s="53"/>
      <c r="M63" s="54"/>
    </row>
    <row r="64" spans="2:13" ht="38.25" x14ac:dyDescent="0.25">
      <c r="B64" s="48" t="s">
        <v>606</v>
      </c>
      <c r="C64" s="62" t="s">
        <v>550</v>
      </c>
      <c r="D64" s="49"/>
      <c r="E64" s="24"/>
      <c r="F64" s="24"/>
      <c r="G64" s="24"/>
      <c r="H64" s="24"/>
      <c r="I64" s="53"/>
      <c r="J64" s="53"/>
      <c r="K64" s="53"/>
      <c r="L64" s="53"/>
      <c r="M64" s="54"/>
    </row>
    <row r="65" spans="2:13" ht="25.5" x14ac:dyDescent="0.25">
      <c r="B65" s="48" t="s">
        <v>607</v>
      </c>
      <c r="C65" s="59" t="s">
        <v>178</v>
      </c>
      <c r="D65" s="49"/>
      <c r="E65" s="24"/>
      <c r="F65" s="24"/>
      <c r="G65" s="24"/>
      <c r="H65" s="24"/>
      <c r="I65" s="43"/>
      <c r="J65" s="43"/>
      <c r="K65" s="43"/>
      <c r="L65" s="43"/>
      <c r="M65" s="50"/>
    </row>
    <row r="66" spans="2:13" ht="58.5" customHeight="1" x14ac:dyDescent="0.25">
      <c r="B66" s="48" t="s">
        <v>608</v>
      </c>
      <c r="C66" s="59" t="s">
        <v>179</v>
      </c>
      <c r="D66" s="49"/>
      <c r="E66" s="24"/>
      <c r="F66" s="24"/>
      <c r="G66" s="24"/>
      <c r="H66" s="24"/>
      <c r="I66" s="43"/>
      <c r="J66" s="43"/>
      <c r="K66" s="43"/>
      <c r="L66" s="43"/>
      <c r="M66" s="50"/>
    </row>
    <row r="67" spans="2:13" ht="38.25" x14ac:dyDescent="0.25">
      <c r="B67" s="48" t="s">
        <v>609</v>
      </c>
      <c r="C67" s="41" t="s">
        <v>180</v>
      </c>
      <c r="D67" s="49"/>
      <c r="E67" s="24"/>
      <c r="F67" s="24"/>
      <c r="G67" s="24"/>
      <c r="H67" s="24"/>
      <c r="I67" s="43"/>
      <c r="J67" s="43"/>
      <c r="K67" s="43"/>
      <c r="L67" s="43"/>
      <c r="M67" s="50"/>
    </row>
    <row r="68" spans="2:13" ht="38.25" x14ac:dyDescent="0.25">
      <c r="B68" s="48" t="s">
        <v>610</v>
      </c>
      <c r="C68" s="41" t="s">
        <v>181</v>
      </c>
      <c r="D68" s="49"/>
      <c r="E68" s="24"/>
      <c r="F68" s="24"/>
      <c r="G68" s="24"/>
      <c r="H68" s="24"/>
      <c r="I68" s="43"/>
      <c r="J68" s="43"/>
      <c r="K68" s="43"/>
      <c r="L68" s="43"/>
      <c r="M68" s="50"/>
    </row>
    <row r="69" spans="2:13" x14ac:dyDescent="0.25">
      <c r="B69" s="55"/>
      <c r="C69" s="56"/>
      <c r="D69" s="16"/>
      <c r="E69" s="21"/>
      <c r="F69" s="21"/>
      <c r="G69" s="21"/>
      <c r="H69" s="21"/>
      <c r="I69" s="21"/>
      <c r="J69" s="21"/>
      <c r="K69" s="21"/>
      <c r="L69" s="21"/>
      <c r="M69" s="16"/>
    </row>
    <row r="70" spans="2:13" ht="15" customHeight="1" x14ac:dyDescent="0.25">
      <c r="B70" s="153" t="s">
        <v>425</v>
      </c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</row>
    <row r="71" spans="2:13" ht="15" customHeight="1" x14ac:dyDescent="0.25">
      <c r="B71" s="16"/>
      <c r="C71" s="153" t="s">
        <v>426</v>
      </c>
      <c r="D71" s="153"/>
      <c r="E71" s="153"/>
      <c r="F71" s="153"/>
      <c r="G71" s="153"/>
      <c r="H71" s="153"/>
      <c r="I71" s="153"/>
      <c r="J71" s="153"/>
      <c r="K71" s="153"/>
      <c r="L71" s="153"/>
      <c r="M71" s="153"/>
    </row>
    <row r="72" spans="2:13" ht="15" customHeight="1" x14ac:dyDescent="0.25">
      <c r="B72" s="17"/>
      <c r="C72" s="153" t="s">
        <v>18</v>
      </c>
      <c r="D72" s="153"/>
      <c r="E72" s="153"/>
      <c r="F72" s="153"/>
      <c r="G72" s="153"/>
      <c r="H72" s="153"/>
      <c r="I72" s="153"/>
      <c r="J72" s="153"/>
      <c r="K72" s="153"/>
      <c r="L72" s="153"/>
      <c r="M72" s="153"/>
    </row>
    <row r="73" spans="2:13" x14ac:dyDescent="0.25">
      <c r="B73" s="46"/>
      <c r="C73" s="46"/>
      <c r="D73" s="46"/>
      <c r="E73" s="8"/>
      <c r="F73" s="8"/>
      <c r="G73" s="8"/>
      <c r="H73" s="8"/>
      <c r="I73" s="8"/>
      <c r="J73" s="8"/>
      <c r="K73" s="8"/>
      <c r="L73" s="8"/>
      <c r="M73" s="9"/>
    </row>
    <row r="74" spans="2:13" x14ac:dyDescent="0.25">
      <c r="B74" s="46"/>
      <c r="C74" s="46"/>
      <c r="D74" s="47" t="s">
        <v>1343</v>
      </c>
      <c r="E74" s="161" t="s">
        <v>10</v>
      </c>
      <c r="F74" s="161"/>
      <c r="G74" s="161"/>
      <c r="H74" s="161"/>
      <c r="I74" s="161" t="s">
        <v>6</v>
      </c>
      <c r="J74" s="161"/>
      <c r="K74" s="161"/>
      <c r="L74" s="161"/>
      <c r="M74" s="9"/>
    </row>
    <row r="75" spans="2:13" ht="15" customHeight="1" x14ac:dyDescent="0.25">
      <c r="B75" s="8"/>
      <c r="C75" s="9"/>
      <c r="D75" s="147" t="s">
        <v>611</v>
      </c>
      <c r="E75" s="3" t="s">
        <v>11</v>
      </c>
      <c r="F75" s="3" t="s">
        <v>12</v>
      </c>
      <c r="G75" s="3" t="s">
        <v>13</v>
      </c>
      <c r="H75" s="3" t="s">
        <v>14</v>
      </c>
      <c r="I75" s="10" t="s">
        <v>11</v>
      </c>
      <c r="J75" s="10" t="s">
        <v>12</v>
      </c>
      <c r="K75" s="10" t="s">
        <v>13</v>
      </c>
      <c r="L75" s="10" t="s">
        <v>14</v>
      </c>
      <c r="M75" s="9"/>
    </row>
    <row r="76" spans="2:13" x14ac:dyDescent="0.25">
      <c r="B76" s="8"/>
      <c r="C76" s="9"/>
      <c r="D76" s="147"/>
      <c r="E76" s="5">
        <f>SUM(E9:E68)</f>
        <v>0</v>
      </c>
      <c r="F76" s="5">
        <f t="shared" ref="F76:L76" si="0">SUM(F9:F68)</f>
        <v>0</v>
      </c>
      <c r="G76" s="5">
        <f t="shared" si="0"/>
        <v>0</v>
      </c>
      <c r="H76" s="5">
        <f t="shared" si="0"/>
        <v>0</v>
      </c>
      <c r="I76" s="18">
        <f t="shared" si="0"/>
        <v>0</v>
      </c>
      <c r="J76" s="18">
        <f t="shared" si="0"/>
        <v>0</v>
      </c>
      <c r="K76" s="18">
        <f t="shared" si="0"/>
        <v>0</v>
      </c>
      <c r="L76" s="18">
        <f t="shared" si="0"/>
        <v>0</v>
      </c>
      <c r="M76" s="9"/>
    </row>
    <row r="77" spans="2:13" x14ac:dyDescent="0.25">
      <c r="D77" s="6" t="s">
        <v>612</v>
      </c>
      <c r="E77" s="5">
        <f>SUM(E9+E10+E11+E13+E14+E16+E17+E19+E20+E21+E22+E25+E26+E27+E28+E29+E30+E31+E32+E33+E34+E35+E36+E37+E38+E39+E40+E41+E42+E43+E44+E45+E46+E47+E48+E49+E50+E51+E52+E53+E54+E55+E56+E57+E65+E66+E67+E68)</f>
        <v>0</v>
      </c>
      <c r="F77" s="5">
        <f t="shared" ref="F77:L77" si="1">SUM(F9+F10+F11+F13+F14+F16+F17+F19+F20+F21+F22+F25+F26+F27+F28+F29+F30+F31+F32+F33+F34+F35+F36+F37+F38+F39+F40+F41+F42+F43+F44+F45+F46+F47+F48+F49+F50+F51+F52+F53+F54+F55+F56+F57+F65+F66+F67+F68)</f>
        <v>0</v>
      </c>
      <c r="G77" s="5">
        <f t="shared" si="1"/>
        <v>0</v>
      </c>
      <c r="H77" s="5">
        <f t="shared" si="1"/>
        <v>0</v>
      </c>
      <c r="I77" s="18">
        <f t="shared" si="1"/>
        <v>0</v>
      </c>
      <c r="J77" s="18">
        <f t="shared" si="1"/>
        <v>0</v>
      </c>
      <c r="K77" s="18">
        <f t="shared" si="1"/>
        <v>0</v>
      </c>
      <c r="L77" s="18">
        <f t="shared" si="1"/>
        <v>0</v>
      </c>
    </row>
    <row r="78" spans="2:13" x14ac:dyDescent="0.25">
      <c r="D78" s="6" t="s">
        <v>613</v>
      </c>
      <c r="E78" s="5">
        <f>SUM(E12+E15+E18+E23+E24+E58+E59+E60+E61+E62+E63+E64)</f>
        <v>0</v>
      </c>
      <c r="F78" s="5">
        <f t="shared" ref="F78:L78" si="2">SUM(F12+F15+F18+F23+F24+F58+F59+F60+F61+F62+F63+F64)</f>
        <v>0</v>
      </c>
      <c r="G78" s="5">
        <f t="shared" si="2"/>
        <v>0</v>
      </c>
      <c r="H78" s="5">
        <f t="shared" si="2"/>
        <v>0</v>
      </c>
      <c r="I78" s="18">
        <f t="shared" si="2"/>
        <v>0</v>
      </c>
      <c r="J78" s="18">
        <f t="shared" si="2"/>
        <v>0</v>
      </c>
      <c r="K78" s="18">
        <f t="shared" si="2"/>
        <v>0</v>
      </c>
      <c r="L78" s="18">
        <f t="shared" si="2"/>
        <v>0</v>
      </c>
    </row>
    <row r="79" spans="2:13" x14ac:dyDescent="0.25">
      <c r="D79" s="1"/>
      <c r="E79" s="2"/>
      <c r="F79" s="2"/>
      <c r="G79" s="2"/>
      <c r="H79" s="2"/>
      <c r="I79" s="2"/>
      <c r="J79" s="2"/>
      <c r="K79" s="2"/>
      <c r="L79" s="2"/>
    </row>
    <row r="80" spans="2:13" x14ac:dyDescent="0.25">
      <c r="D80" s="13" t="s">
        <v>376</v>
      </c>
      <c r="E80" s="14">
        <f>SUM(E77,H77)</f>
        <v>0</v>
      </c>
      <c r="F80" s="148">
        <f>SUM(E76,F76,H76)</f>
        <v>0</v>
      </c>
      <c r="G80" s="159" t="s">
        <v>377</v>
      </c>
      <c r="H80" s="159"/>
      <c r="I80" s="15">
        <f>SUM(I77,L77)</f>
        <v>0</v>
      </c>
      <c r="J80" s="150">
        <f>SUM(I76,J76,L76)</f>
        <v>0</v>
      </c>
      <c r="K80" s="160" t="s">
        <v>377</v>
      </c>
      <c r="L80" s="160"/>
    </row>
    <row r="81" spans="4:12" x14ac:dyDescent="0.25">
      <c r="D81" s="13" t="s">
        <v>378</v>
      </c>
      <c r="E81" s="14">
        <f>SUM(E78,F78,H78)</f>
        <v>0</v>
      </c>
      <c r="F81" s="148"/>
      <c r="G81" s="159"/>
      <c r="H81" s="159"/>
      <c r="I81" s="15">
        <f>SUM(I78,J78,L78)</f>
        <v>0</v>
      </c>
      <c r="J81" s="150"/>
      <c r="K81" s="160"/>
      <c r="L81" s="160"/>
    </row>
  </sheetData>
  <sheetProtection algorithmName="SHA-512" hashValue="heTZ7+EnHMVgO52shUX8TTmqtEi7wMARch3opAoTlBFWYNFOQf9Qt4Gp3Ni0j55SVn7Ovw+Mg7dBMCmXYM/bIw==" saltValue="3Sm6N2n9rngVUN0U5O6VGw==" spinCount="100000" sheet="1" objects="1" scenarios="1"/>
  <mergeCells count="21">
    <mergeCell ref="B2:M2"/>
    <mergeCell ref="B4:M4"/>
    <mergeCell ref="B5:M5"/>
    <mergeCell ref="B6:M6"/>
    <mergeCell ref="B3:M3"/>
    <mergeCell ref="B7:B8"/>
    <mergeCell ref="F80:F81"/>
    <mergeCell ref="G80:H81"/>
    <mergeCell ref="J80:J81"/>
    <mergeCell ref="K80:L81"/>
    <mergeCell ref="I7:L7"/>
    <mergeCell ref="D7:D8"/>
    <mergeCell ref="B70:M70"/>
    <mergeCell ref="C71:M71"/>
    <mergeCell ref="E74:H74"/>
    <mergeCell ref="E7:H7"/>
    <mergeCell ref="C7:C8"/>
    <mergeCell ref="I74:L74"/>
    <mergeCell ref="C72:M72"/>
    <mergeCell ref="M7:M8"/>
    <mergeCell ref="D75:D76"/>
  </mergeCells>
  <phoneticPr fontId="5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A391-31D5-4989-9D95-764AB93D060B}">
  <dimension ref="B1:M22"/>
  <sheetViews>
    <sheetView workbookViewId="0">
      <selection activeCell="M24" sqref="M24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2590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3959</v>
      </c>
      <c r="C9" s="64" t="s">
        <v>2591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x14ac:dyDescent="0.25">
      <c r="B10" s="55"/>
      <c r="C10" s="115"/>
      <c r="D10" s="16"/>
      <c r="E10" s="21"/>
      <c r="F10" s="21"/>
      <c r="G10" s="21"/>
      <c r="H10" s="21"/>
      <c r="I10" s="21"/>
      <c r="J10" s="21"/>
      <c r="K10" s="21"/>
      <c r="L10" s="21"/>
      <c r="M10" s="16"/>
    </row>
    <row r="11" spans="2:13" ht="15" customHeight="1" x14ac:dyDescent="0.25">
      <c r="B11" s="153" t="s">
        <v>425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</row>
    <row r="12" spans="2:13" ht="15" customHeight="1" x14ac:dyDescent="0.25">
      <c r="B12" s="16"/>
      <c r="C12" s="153" t="s">
        <v>426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</row>
    <row r="13" spans="2:13" ht="15" customHeight="1" x14ac:dyDescent="0.25">
      <c r="B13" s="17"/>
      <c r="C13" s="153" t="s">
        <v>18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</row>
    <row r="14" spans="2:13" x14ac:dyDescent="0.25">
      <c r="B14" s="46"/>
      <c r="C14" s="46"/>
      <c r="D14" s="46"/>
      <c r="E14" s="8"/>
      <c r="F14" s="8"/>
      <c r="G14" s="8"/>
      <c r="H14" s="8"/>
      <c r="I14" s="8"/>
      <c r="J14" s="8"/>
      <c r="K14" s="8"/>
      <c r="L14" s="8"/>
      <c r="M14" s="9"/>
    </row>
    <row r="15" spans="2:13" x14ac:dyDescent="0.25">
      <c r="B15" s="46"/>
      <c r="C15" s="46"/>
      <c r="D15" s="47" t="s">
        <v>1343</v>
      </c>
      <c r="E15" s="161" t="s">
        <v>10</v>
      </c>
      <c r="F15" s="161"/>
      <c r="G15" s="161"/>
      <c r="H15" s="161"/>
      <c r="I15" s="161" t="s">
        <v>6</v>
      </c>
      <c r="J15" s="161"/>
      <c r="K15" s="161"/>
      <c r="L15" s="161"/>
      <c r="M15" s="9"/>
    </row>
    <row r="16" spans="2:13" ht="15" customHeight="1" x14ac:dyDescent="0.25">
      <c r="B16" s="8"/>
      <c r="C16" s="9"/>
      <c r="D16" s="147" t="s">
        <v>2168</v>
      </c>
      <c r="E16" s="3" t="s">
        <v>11</v>
      </c>
      <c r="F16" s="3" t="s">
        <v>12</v>
      </c>
      <c r="G16" s="3" t="s">
        <v>13</v>
      </c>
      <c r="H16" s="3" t="s">
        <v>14</v>
      </c>
      <c r="I16" s="10" t="s">
        <v>11</v>
      </c>
      <c r="J16" s="10" t="s">
        <v>12</v>
      </c>
      <c r="K16" s="10" t="s">
        <v>13</v>
      </c>
      <c r="L16" s="10" t="s">
        <v>14</v>
      </c>
      <c r="M16" s="9"/>
    </row>
    <row r="17" spans="2:13" x14ac:dyDescent="0.25">
      <c r="B17" s="8"/>
      <c r="C17" s="9"/>
      <c r="D17" s="147"/>
      <c r="E17" s="5">
        <f>SUM(E9)</f>
        <v>0</v>
      </c>
      <c r="F17" s="5">
        <f t="shared" ref="F17:L17" si="0">SUM(F9)</f>
        <v>0</v>
      </c>
      <c r="G17" s="5">
        <f t="shared" si="0"/>
        <v>0</v>
      </c>
      <c r="H17" s="5">
        <f t="shared" si="0"/>
        <v>0</v>
      </c>
      <c r="I17" s="18">
        <f t="shared" si="0"/>
        <v>0</v>
      </c>
      <c r="J17" s="18">
        <f t="shared" si="0"/>
        <v>0</v>
      </c>
      <c r="K17" s="18">
        <f t="shared" si="0"/>
        <v>0</v>
      </c>
      <c r="L17" s="18">
        <f t="shared" si="0"/>
        <v>0</v>
      </c>
      <c r="M17" s="9"/>
    </row>
    <row r="18" spans="2:13" x14ac:dyDescent="0.25">
      <c r="D18" s="6" t="s">
        <v>819</v>
      </c>
      <c r="E18" s="5">
        <f>SUM(E9)</f>
        <v>0</v>
      </c>
      <c r="F18" s="5">
        <f t="shared" ref="F18:L18" si="1">SUM(F9)</f>
        <v>0</v>
      </c>
      <c r="G18" s="5">
        <f t="shared" si="1"/>
        <v>0</v>
      </c>
      <c r="H18" s="5">
        <f t="shared" si="1"/>
        <v>0</v>
      </c>
      <c r="I18" s="18">
        <f t="shared" si="1"/>
        <v>0</v>
      </c>
      <c r="J18" s="18">
        <f t="shared" si="1"/>
        <v>0</v>
      </c>
      <c r="K18" s="18">
        <f t="shared" si="1"/>
        <v>0</v>
      </c>
      <c r="L18" s="18">
        <f t="shared" si="1"/>
        <v>0</v>
      </c>
    </row>
    <row r="19" spans="2:13" x14ac:dyDescent="0.25">
      <c r="D19" s="6" t="s">
        <v>2169</v>
      </c>
      <c r="E19" s="5">
        <v>0</v>
      </c>
      <c r="F19" s="5">
        <v>0</v>
      </c>
      <c r="G19" s="5">
        <v>0</v>
      </c>
      <c r="H19" s="5">
        <v>0</v>
      </c>
      <c r="I19" s="18">
        <v>0</v>
      </c>
      <c r="J19" s="18">
        <v>0</v>
      </c>
      <c r="K19" s="18">
        <v>0</v>
      </c>
      <c r="L19" s="18">
        <v>0</v>
      </c>
    </row>
    <row r="20" spans="2:13" x14ac:dyDescent="0.25">
      <c r="D20" s="1"/>
      <c r="E20" s="2"/>
      <c r="F20" s="2"/>
      <c r="G20" s="2"/>
      <c r="H20" s="2"/>
      <c r="I20" s="2"/>
      <c r="J20" s="2"/>
      <c r="K20" s="2"/>
      <c r="L20" s="2"/>
    </row>
    <row r="21" spans="2:13" x14ac:dyDescent="0.25">
      <c r="D21" s="13" t="s">
        <v>376</v>
      </c>
      <c r="E21" s="14">
        <f>SUM(E18,H18)</f>
        <v>0</v>
      </c>
      <c r="F21" s="148">
        <f>SUM(E17,F17,H17)</f>
        <v>0</v>
      </c>
      <c r="G21" s="159" t="s">
        <v>377</v>
      </c>
      <c r="H21" s="159"/>
      <c r="I21" s="15">
        <f>SUM(I18,L18)</f>
        <v>0</v>
      </c>
      <c r="J21" s="150">
        <f>SUM(I17,J17,L17)</f>
        <v>0</v>
      </c>
      <c r="K21" s="160" t="s">
        <v>377</v>
      </c>
      <c r="L21" s="160"/>
    </row>
    <row r="22" spans="2:13" x14ac:dyDescent="0.25">
      <c r="D22" s="13" t="s">
        <v>378</v>
      </c>
      <c r="E22" s="14">
        <f>SUM(E19,F19,H19)</f>
        <v>0</v>
      </c>
      <c r="F22" s="148"/>
      <c r="G22" s="159"/>
      <c r="H22" s="159"/>
      <c r="I22" s="15">
        <f>SUM(I19,J19,L19)</f>
        <v>0</v>
      </c>
      <c r="J22" s="150"/>
      <c r="K22" s="160"/>
      <c r="L22" s="160"/>
    </row>
  </sheetData>
  <sheetProtection algorithmName="SHA-512" hashValue="qPsNOMrTezfSjR2WkzdJq6k/0l3qbl7u0tQtcpybXd9n4NNEbN9cnSHfAT5yGpNKkm8HkHKApVK/fwpRxw/HVA==" saltValue="PfU5sJBcFM5UtSq3F7lM0w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21:F22"/>
    <mergeCell ref="G21:H22"/>
    <mergeCell ref="J21:J22"/>
    <mergeCell ref="K21:L22"/>
    <mergeCell ref="B11:M11"/>
    <mergeCell ref="D16:D17"/>
    <mergeCell ref="C12:M12"/>
    <mergeCell ref="E15:H15"/>
    <mergeCell ref="I15:L15"/>
    <mergeCell ref="C13:M1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54CCD-444C-405B-8477-6539A83A7CBC}">
  <dimension ref="B1:M69"/>
  <sheetViews>
    <sheetView topLeftCell="A47" workbookViewId="0">
      <selection activeCell="L65" sqref="L65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2592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3960</v>
      </c>
      <c r="C9" s="64" t="s">
        <v>2593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76.5" x14ac:dyDescent="0.25">
      <c r="B10" s="48" t="s">
        <v>3961</v>
      </c>
      <c r="C10" s="64" t="s">
        <v>2594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3962</v>
      </c>
      <c r="C11" s="64" t="s">
        <v>3170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63.75" x14ac:dyDescent="0.25">
      <c r="B12" s="48" t="s">
        <v>3963</v>
      </c>
      <c r="C12" s="64" t="s">
        <v>2595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63.75" x14ac:dyDescent="0.25">
      <c r="B13" s="48" t="s">
        <v>3964</v>
      </c>
      <c r="C13" s="74" t="s">
        <v>2596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63.75" x14ac:dyDescent="0.25">
      <c r="B14" s="48" t="s">
        <v>3965</v>
      </c>
      <c r="C14" s="73" t="s">
        <v>2597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63.75" x14ac:dyDescent="0.25">
      <c r="B15" s="48" t="s">
        <v>3966</v>
      </c>
      <c r="C15" s="73" t="s">
        <v>2598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3967</v>
      </c>
      <c r="C16" s="73" t="s">
        <v>2599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2600</v>
      </c>
      <c r="C17" s="73" t="s">
        <v>2601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63.75" x14ac:dyDescent="0.25">
      <c r="B18" s="48" t="s">
        <v>3968</v>
      </c>
      <c r="C18" s="74" t="s">
        <v>2602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3969</v>
      </c>
      <c r="C19" s="73" t="s">
        <v>2603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63.75" x14ac:dyDescent="0.25">
      <c r="B20" s="48" t="s">
        <v>3970</v>
      </c>
      <c r="C20" s="73" t="s">
        <v>2604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76.5" x14ac:dyDescent="0.25">
      <c r="B21" s="48" t="s">
        <v>3971</v>
      </c>
      <c r="C21" s="74" t="s">
        <v>2605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76.5" x14ac:dyDescent="0.25">
      <c r="B22" s="48" t="s">
        <v>3972</v>
      </c>
      <c r="C22" s="73" t="s">
        <v>2606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25.5" x14ac:dyDescent="0.25">
      <c r="B23" s="48" t="s">
        <v>2607</v>
      </c>
      <c r="C23" s="73" t="s">
        <v>2608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3973</v>
      </c>
      <c r="C24" s="73" t="s">
        <v>2609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63.75" x14ac:dyDescent="0.25">
      <c r="B25" s="48" t="s">
        <v>3974</v>
      </c>
      <c r="C25" s="73" t="s">
        <v>2610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38.25" x14ac:dyDescent="0.25">
      <c r="B26" s="48" t="s">
        <v>3975</v>
      </c>
      <c r="C26" s="73" t="s">
        <v>2611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3976</v>
      </c>
      <c r="C27" s="73" t="s">
        <v>2612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63.75" x14ac:dyDescent="0.25">
      <c r="B28" s="48" t="s">
        <v>3977</v>
      </c>
      <c r="C28" s="73" t="s">
        <v>2613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63.75" x14ac:dyDescent="0.25">
      <c r="B29" s="48" t="s">
        <v>3978</v>
      </c>
      <c r="C29" s="73" t="s">
        <v>2614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9" x14ac:dyDescent="0.25">
      <c r="B30" s="48" t="s">
        <v>3979</v>
      </c>
      <c r="C30" s="83" t="s">
        <v>2615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51" x14ac:dyDescent="0.25">
      <c r="B31" s="48" t="s">
        <v>3980</v>
      </c>
      <c r="C31" s="74" t="s">
        <v>2616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" x14ac:dyDescent="0.25">
      <c r="B32" s="48" t="s">
        <v>3981</v>
      </c>
      <c r="C32" s="73" t="s">
        <v>2617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3982</v>
      </c>
      <c r="C33" s="73" t="s">
        <v>2618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25.5" x14ac:dyDescent="0.25">
      <c r="B34" s="48" t="s">
        <v>3983</v>
      </c>
      <c r="C34" s="73" t="s">
        <v>3171</v>
      </c>
      <c r="D34" s="49"/>
      <c r="E34" s="24"/>
      <c r="F34" s="24"/>
      <c r="G34" s="24"/>
      <c r="H34" s="24"/>
      <c r="I34" s="53"/>
      <c r="J34" s="53"/>
      <c r="K34" s="53"/>
      <c r="L34" s="53"/>
      <c r="M34" s="54"/>
    </row>
    <row r="35" spans="2:13" ht="38.25" x14ac:dyDescent="0.25">
      <c r="B35" s="48" t="s">
        <v>3984</v>
      </c>
      <c r="C35" s="73" t="s">
        <v>3172</v>
      </c>
      <c r="D35" s="49"/>
      <c r="E35" s="24"/>
      <c r="F35" s="24"/>
      <c r="G35" s="24"/>
      <c r="H35" s="24"/>
      <c r="I35" s="53"/>
      <c r="J35" s="53"/>
      <c r="K35" s="53"/>
      <c r="L35" s="53"/>
      <c r="M35" s="54"/>
    </row>
    <row r="36" spans="2:13" ht="63.75" x14ac:dyDescent="0.25">
      <c r="B36" s="48" t="s">
        <v>3985</v>
      </c>
      <c r="C36" s="73" t="s">
        <v>3173</v>
      </c>
      <c r="D36" s="49"/>
      <c r="E36" s="24"/>
      <c r="F36" s="24"/>
      <c r="G36" s="24"/>
      <c r="H36" s="24"/>
      <c r="I36" s="53"/>
      <c r="J36" s="53"/>
      <c r="K36" s="53"/>
      <c r="L36" s="53"/>
      <c r="M36" s="54"/>
    </row>
    <row r="37" spans="2:13" ht="51" x14ac:dyDescent="0.25">
      <c r="B37" s="48" t="s">
        <v>3986</v>
      </c>
      <c r="C37" s="73" t="s">
        <v>2619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25.5" x14ac:dyDescent="0.25">
      <c r="B38" s="48" t="s">
        <v>3987</v>
      </c>
      <c r="C38" s="73" t="s">
        <v>2620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51" x14ac:dyDescent="0.25">
      <c r="B39" s="48" t="s">
        <v>3988</v>
      </c>
      <c r="C39" s="73" t="s">
        <v>2621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38.25" x14ac:dyDescent="0.25">
      <c r="B40" s="48" t="s">
        <v>3989</v>
      </c>
      <c r="C40" s="73" t="s">
        <v>2622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51" x14ac:dyDescent="0.25">
      <c r="B41" s="48" t="s">
        <v>3990</v>
      </c>
      <c r="C41" s="73" t="s">
        <v>2623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51" x14ac:dyDescent="0.25">
      <c r="B42" s="48" t="s">
        <v>3991</v>
      </c>
      <c r="C42" s="73" t="s">
        <v>2624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102" x14ac:dyDescent="0.25">
      <c r="B43" s="48" t="s">
        <v>3992</v>
      </c>
      <c r="C43" s="74" t="s">
        <v>2625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38.25" x14ac:dyDescent="0.25">
      <c r="B44" s="48" t="s">
        <v>3993</v>
      </c>
      <c r="C44" s="73" t="s">
        <v>2626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38.25" x14ac:dyDescent="0.25">
      <c r="B45" s="48" t="s">
        <v>3994</v>
      </c>
      <c r="C45" s="73" t="s">
        <v>2627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38.25" x14ac:dyDescent="0.25">
      <c r="B46" s="48" t="s">
        <v>3995</v>
      </c>
      <c r="C46" s="64" t="s">
        <v>2628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38.25" x14ac:dyDescent="0.25">
      <c r="B47" s="48" t="s">
        <v>3996</v>
      </c>
      <c r="C47" s="74" t="s">
        <v>2629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38.25" x14ac:dyDescent="0.25">
      <c r="B48" s="48" t="s">
        <v>3997</v>
      </c>
      <c r="C48" s="73" t="s">
        <v>3174</v>
      </c>
      <c r="D48" s="49"/>
      <c r="E48" s="24"/>
      <c r="F48" s="24"/>
      <c r="G48" s="24"/>
      <c r="H48" s="24"/>
      <c r="I48" s="53"/>
      <c r="J48" s="53"/>
      <c r="K48" s="53"/>
      <c r="L48" s="53"/>
      <c r="M48" s="54"/>
    </row>
    <row r="49" spans="2:13" ht="51" x14ac:dyDescent="0.25">
      <c r="B49" s="48" t="s">
        <v>3998</v>
      </c>
      <c r="C49" s="73" t="s">
        <v>3175</v>
      </c>
      <c r="D49" s="49"/>
      <c r="E49" s="24"/>
      <c r="F49" s="24"/>
      <c r="G49" s="24"/>
      <c r="H49" s="24"/>
      <c r="I49" s="53"/>
      <c r="J49" s="53"/>
      <c r="K49" s="53"/>
      <c r="L49" s="53"/>
      <c r="M49" s="54"/>
    </row>
    <row r="50" spans="2:13" ht="51" x14ac:dyDescent="0.25">
      <c r="B50" s="48" t="s">
        <v>3999</v>
      </c>
      <c r="C50" s="73" t="s">
        <v>2630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51" x14ac:dyDescent="0.25">
      <c r="B51" s="48" t="s">
        <v>4000</v>
      </c>
      <c r="C51" s="73" t="s">
        <v>2631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25.5" x14ac:dyDescent="0.25">
      <c r="B52" s="48" t="s">
        <v>4001</v>
      </c>
      <c r="C52" s="73" t="s">
        <v>3176</v>
      </c>
      <c r="D52" s="49"/>
      <c r="E52" s="24"/>
      <c r="F52" s="24"/>
      <c r="G52" s="24"/>
      <c r="H52" s="24"/>
      <c r="I52" s="53"/>
      <c r="J52" s="53"/>
      <c r="K52" s="53"/>
      <c r="L52" s="53"/>
      <c r="M52" s="54"/>
    </row>
    <row r="53" spans="2:13" ht="51" x14ac:dyDescent="0.25">
      <c r="B53" s="48" t="s">
        <v>4002</v>
      </c>
      <c r="C53" s="73" t="s">
        <v>2632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102" x14ac:dyDescent="0.25">
      <c r="B54" s="48" t="s">
        <v>4003</v>
      </c>
      <c r="C54" s="73" t="s">
        <v>2633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25.5" x14ac:dyDescent="0.25">
      <c r="B55" s="48" t="s">
        <v>4004</v>
      </c>
      <c r="C55" s="73" t="s">
        <v>2634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63.75" x14ac:dyDescent="0.25">
      <c r="B56" s="48" t="s">
        <v>4005</v>
      </c>
      <c r="C56" s="73" t="s">
        <v>3177</v>
      </c>
      <c r="D56" s="49"/>
      <c r="E56" s="24"/>
      <c r="F56" s="24"/>
      <c r="G56" s="24"/>
      <c r="H56" s="24"/>
      <c r="I56" s="53"/>
      <c r="J56" s="53"/>
      <c r="K56" s="53"/>
      <c r="L56" s="53"/>
      <c r="M56" s="54"/>
    </row>
    <row r="57" spans="2:13" x14ac:dyDescent="0.25">
      <c r="B57" s="55"/>
      <c r="C57" s="115"/>
      <c r="D57" s="16"/>
      <c r="E57" s="21"/>
      <c r="F57" s="21"/>
      <c r="G57" s="21"/>
      <c r="H57" s="21"/>
      <c r="I57" s="21"/>
      <c r="J57" s="21"/>
      <c r="K57" s="21"/>
      <c r="L57" s="21"/>
      <c r="M57" s="16"/>
    </row>
    <row r="58" spans="2:13" ht="15" customHeight="1" x14ac:dyDescent="0.25">
      <c r="B58" s="153" t="s">
        <v>425</v>
      </c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</row>
    <row r="59" spans="2:13" ht="15" customHeight="1" x14ac:dyDescent="0.25">
      <c r="B59" s="16"/>
      <c r="C59" s="153" t="s">
        <v>426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</row>
    <row r="60" spans="2:13" ht="15" customHeight="1" x14ac:dyDescent="0.25">
      <c r="B60" s="17"/>
      <c r="C60" s="153" t="s">
        <v>18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</row>
    <row r="61" spans="2:13" x14ac:dyDescent="0.25">
      <c r="B61" s="46"/>
      <c r="C61" s="46"/>
      <c r="D61" s="46"/>
      <c r="E61" s="8"/>
      <c r="F61" s="8"/>
      <c r="G61" s="8"/>
      <c r="H61" s="8"/>
      <c r="I61" s="8"/>
      <c r="J61" s="8"/>
      <c r="K61" s="8"/>
      <c r="L61" s="8"/>
      <c r="M61" s="9"/>
    </row>
    <row r="62" spans="2:13" x14ac:dyDescent="0.25">
      <c r="B62" s="46"/>
      <c r="C62" s="46"/>
      <c r="D62" s="47" t="s">
        <v>1343</v>
      </c>
      <c r="E62" s="161" t="s">
        <v>10</v>
      </c>
      <c r="F62" s="161"/>
      <c r="G62" s="161"/>
      <c r="H62" s="161"/>
      <c r="I62" s="161" t="s">
        <v>6</v>
      </c>
      <c r="J62" s="161"/>
      <c r="K62" s="161"/>
      <c r="L62" s="161"/>
      <c r="M62" s="9"/>
    </row>
    <row r="63" spans="2:13" ht="15" customHeight="1" x14ac:dyDescent="0.25">
      <c r="B63" s="8"/>
      <c r="C63" s="9"/>
      <c r="D63" s="147" t="s">
        <v>3468</v>
      </c>
      <c r="E63" s="3" t="s">
        <v>11</v>
      </c>
      <c r="F63" s="3" t="s">
        <v>12</v>
      </c>
      <c r="G63" s="3" t="s">
        <v>13</v>
      </c>
      <c r="H63" s="3" t="s">
        <v>14</v>
      </c>
      <c r="I63" s="10" t="s">
        <v>11</v>
      </c>
      <c r="J63" s="10" t="s">
        <v>12</v>
      </c>
      <c r="K63" s="10" t="s">
        <v>13</v>
      </c>
      <c r="L63" s="10" t="s">
        <v>14</v>
      </c>
      <c r="M63" s="9"/>
    </row>
    <row r="64" spans="2:13" x14ac:dyDescent="0.25">
      <c r="B64" s="8"/>
      <c r="C64" s="9"/>
      <c r="D64" s="147"/>
      <c r="E64" s="5">
        <f>SUM(E9:E56)</f>
        <v>0</v>
      </c>
      <c r="F64" s="5">
        <f t="shared" ref="F64:L64" si="0">SUM(F9:F56)</f>
        <v>0</v>
      </c>
      <c r="G64" s="5">
        <f t="shared" si="0"/>
        <v>0</v>
      </c>
      <c r="H64" s="5">
        <f t="shared" si="0"/>
        <v>0</v>
      </c>
      <c r="I64" s="18">
        <f t="shared" si="0"/>
        <v>0</v>
      </c>
      <c r="J64" s="18">
        <f t="shared" si="0"/>
        <v>0</v>
      </c>
      <c r="K64" s="18">
        <f t="shared" si="0"/>
        <v>0</v>
      </c>
      <c r="L64" s="18">
        <f t="shared" si="0"/>
        <v>0</v>
      </c>
      <c r="M64" s="9"/>
    </row>
    <row r="65" spans="4:12" x14ac:dyDescent="0.25">
      <c r="D65" s="6" t="s">
        <v>3469</v>
      </c>
      <c r="E65" s="5">
        <f>SUM(E9+E10+E12+E13+E14+E15+E16+E17+E18+E19+E20+E21+E22+E23+E24+E25+E26+E27+E28+E29+E30+E31+E32+E33+E37+E38+E39+E40+E41+E42+E43+E44+E45+E46+E47+E50+E51+E53+E54+E55)</f>
        <v>0</v>
      </c>
      <c r="F65" s="5">
        <f t="shared" ref="F65:L65" si="1">SUM(F9+F10+F12+F13+F14+F15+F16+F17+F18+F19+F20+F21+F22+F23+F24+F25+F26+F27+F28+F29+F30+F31+F32+F33+F37+F38+F39+F40+F41+F42+F43+F44+F45+F46+F47+F50+F51+F53+F54+F55)</f>
        <v>0</v>
      </c>
      <c r="G65" s="5">
        <f t="shared" si="1"/>
        <v>0</v>
      </c>
      <c r="H65" s="5">
        <f t="shared" si="1"/>
        <v>0</v>
      </c>
      <c r="I65" s="18">
        <f t="shared" si="1"/>
        <v>0</v>
      </c>
      <c r="J65" s="18">
        <f t="shared" si="1"/>
        <v>0</v>
      </c>
      <c r="K65" s="18">
        <f t="shared" si="1"/>
        <v>0</v>
      </c>
      <c r="L65" s="18">
        <f t="shared" si="1"/>
        <v>0</v>
      </c>
    </row>
    <row r="66" spans="4:12" x14ac:dyDescent="0.25">
      <c r="D66" s="6" t="s">
        <v>2109</v>
      </c>
      <c r="E66" s="5">
        <f>SUM(E11+E34+E35+E36+E48+E49+E52+E56)</f>
        <v>0</v>
      </c>
      <c r="F66" s="5">
        <f t="shared" ref="F66:L66" si="2">SUM(F16+F19+F20+F27+F28+F31+F55)</f>
        <v>0</v>
      </c>
      <c r="G66" s="5">
        <f t="shared" si="2"/>
        <v>0</v>
      </c>
      <c r="H66" s="5">
        <f t="shared" si="2"/>
        <v>0</v>
      </c>
      <c r="I66" s="18">
        <f t="shared" si="2"/>
        <v>0</v>
      </c>
      <c r="J66" s="18">
        <f t="shared" si="2"/>
        <v>0</v>
      </c>
      <c r="K66" s="18">
        <f t="shared" si="2"/>
        <v>0</v>
      </c>
      <c r="L66" s="18">
        <f t="shared" si="2"/>
        <v>0</v>
      </c>
    </row>
    <row r="67" spans="4:12" x14ac:dyDescent="0.25">
      <c r="D67" s="1"/>
      <c r="E67" s="2"/>
      <c r="F67" s="2"/>
      <c r="G67" s="2"/>
      <c r="H67" s="2"/>
      <c r="I67" s="2"/>
      <c r="J67" s="2"/>
      <c r="K67" s="2"/>
      <c r="L67" s="2"/>
    </row>
    <row r="68" spans="4:12" x14ac:dyDescent="0.25">
      <c r="D68" s="13" t="s">
        <v>376</v>
      </c>
      <c r="E68" s="14">
        <f>SUM(E65,H65)</f>
        <v>0</v>
      </c>
      <c r="F68" s="148">
        <f>SUM(E64,F64,H64)</f>
        <v>0</v>
      </c>
      <c r="G68" s="159" t="s">
        <v>377</v>
      </c>
      <c r="H68" s="159"/>
      <c r="I68" s="15">
        <f>SUM(I65,L65)</f>
        <v>0</v>
      </c>
      <c r="J68" s="150">
        <f>SUM(I64,J64,L64)</f>
        <v>0</v>
      </c>
      <c r="K68" s="160" t="s">
        <v>377</v>
      </c>
      <c r="L68" s="160"/>
    </row>
    <row r="69" spans="4:12" x14ac:dyDescent="0.25">
      <c r="D69" s="13" t="s">
        <v>378</v>
      </c>
      <c r="E69" s="14">
        <f>SUM(E66,F66,H66)</f>
        <v>0</v>
      </c>
      <c r="F69" s="148"/>
      <c r="G69" s="159"/>
      <c r="H69" s="159"/>
      <c r="I69" s="15">
        <f>SUM(I66,J66,L66)</f>
        <v>0</v>
      </c>
      <c r="J69" s="150"/>
      <c r="K69" s="160"/>
      <c r="L69" s="160"/>
    </row>
  </sheetData>
  <sheetProtection algorithmName="SHA-512" hashValue="GtLfrM7ocnVdSJyaXbM3b8jrn4BxdV+BesF8Yc1E5H37N5/Oi4p02QSWMT8RmXMl9WYrS3+pRyAHoX24+FqRvA==" saltValue="VNlv19nkoKAH/GbSzLQepg==" spinCount="100000" sheet="1" objects="1" scenarios="1"/>
  <mergeCells count="20">
    <mergeCell ref="F68:F69"/>
    <mergeCell ref="G68:H69"/>
    <mergeCell ref="J68:J69"/>
    <mergeCell ref="K68:L69"/>
    <mergeCell ref="B58:M58"/>
    <mergeCell ref="C60:M60"/>
    <mergeCell ref="D63:D64"/>
    <mergeCell ref="C59:M59"/>
    <mergeCell ref="E62:H62"/>
    <mergeCell ref="I62:L62"/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DC456-3077-4780-9791-F9B0916B41BD}">
  <dimension ref="B1:M84"/>
  <sheetViews>
    <sheetView topLeftCell="A62" workbookViewId="0">
      <selection activeCell="F18" sqref="F18"/>
    </sheetView>
  </sheetViews>
  <sheetFormatPr defaultRowHeight="15" x14ac:dyDescent="0.25"/>
  <cols>
    <col min="1" max="1" width="9.140625" style="8"/>
    <col min="2" max="2" width="9.710937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2635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4006</v>
      </c>
      <c r="C9" s="64" t="s">
        <v>2636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63.75" x14ac:dyDescent="0.25">
      <c r="B10" s="48" t="s">
        <v>4007</v>
      </c>
      <c r="C10" s="64" t="s">
        <v>2637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4008</v>
      </c>
      <c r="C11" s="64" t="s">
        <v>2638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4009</v>
      </c>
      <c r="C12" s="73" t="s">
        <v>2639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63.75" x14ac:dyDescent="0.25">
      <c r="B13" s="48" t="s">
        <v>4010</v>
      </c>
      <c r="C13" s="73" t="s">
        <v>2640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63.75" x14ac:dyDescent="0.25">
      <c r="B14" s="48" t="s">
        <v>4011</v>
      </c>
      <c r="C14" s="73" t="s">
        <v>2641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76.5" x14ac:dyDescent="0.25">
      <c r="B15" s="48" t="s">
        <v>4012</v>
      </c>
      <c r="C15" s="73" t="s">
        <v>2642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76.5" x14ac:dyDescent="0.25">
      <c r="B16" s="48" t="s">
        <v>4013</v>
      </c>
      <c r="C16" s="73" t="s">
        <v>2643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102" x14ac:dyDescent="0.25">
      <c r="B17" s="48" t="s">
        <v>4014</v>
      </c>
      <c r="C17" s="73" t="s">
        <v>2644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76.5" x14ac:dyDescent="0.25">
      <c r="B18" s="48" t="s">
        <v>4015</v>
      </c>
      <c r="C18" s="74" t="s">
        <v>2645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76.5" x14ac:dyDescent="0.25">
      <c r="B19" s="48" t="s">
        <v>4016</v>
      </c>
      <c r="C19" s="73" t="s">
        <v>2646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51" x14ac:dyDescent="0.25">
      <c r="B20" s="48" t="s">
        <v>4017</v>
      </c>
      <c r="C20" s="73" t="s">
        <v>2647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4018</v>
      </c>
      <c r="C21" s="74" t="s">
        <v>2648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4019</v>
      </c>
      <c r="C22" s="73" t="s">
        <v>2649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4020</v>
      </c>
      <c r="C23" s="73" t="s">
        <v>2650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8.25" x14ac:dyDescent="0.25">
      <c r="B24" s="48" t="s">
        <v>4021</v>
      </c>
      <c r="C24" s="73" t="s">
        <v>2651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76.5" x14ac:dyDescent="0.25">
      <c r="B25" s="48" t="s">
        <v>4022</v>
      </c>
      <c r="C25" s="73" t="s">
        <v>2652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102" x14ac:dyDescent="0.25">
      <c r="B26" s="48" t="s">
        <v>4023</v>
      </c>
      <c r="C26" s="73" t="s">
        <v>2653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38.25" x14ac:dyDescent="0.25">
      <c r="B27" s="48" t="s">
        <v>4024</v>
      </c>
      <c r="C27" s="73" t="s">
        <v>2654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38.25" x14ac:dyDescent="0.25">
      <c r="B28" s="48" t="s">
        <v>4025</v>
      </c>
      <c r="C28" s="73" t="s">
        <v>2655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4026</v>
      </c>
      <c r="C29" s="73" t="s">
        <v>2656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64.5" x14ac:dyDescent="0.25">
      <c r="B30" s="48" t="s">
        <v>4027</v>
      </c>
      <c r="C30" s="83" t="s">
        <v>2657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51" x14ac:dyDescent="0.25">
      <c r="B31" s="48" t="s">
        <v>4028</v>
      </c>
      <c r="C31" s="74" t="s">
        <v>2658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38.25" x14ac:dyDescent="0.25">
      <c r="B32" s="48" t="s">
        <v>4029</v>
      </c>
      <c r="C32" s="73" t="s">
        <v>2659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4030</v>
      </c>
      <c r="C33" s="73" t="s">
        <v>2660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25.5" x14ac:dyDescent="0.25">
      <c r="B34" s="48" t="s">
        <v>4031</v>
      </c>
      <c r="C34" s="64" t="s">
        <v>2661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51" x14ac:dyDescent="0.25">
      <c r="B35" s="48" t="s">
        <v>4032</v>
      </c>
      <c r="C35" s="64" t="s">
        <v>3178</v>
      </c>
      <c r="D35" s="49"/>
      <c r="E35" s="24"/>
      <c r="F35" s="24"/>
      <c r="G35" s="24"/>
      <c r="H35" s="24"/>
      <c r="I35" s="53"/>
      <c r="J35" s="53"/>
      <c r="K35" s="53"/>
      <c r="L35" s="53"/>
      <c r="M35" s="54"/>
    </row>
    <row r="36" spans="2:13" ht="51" x14ac:dyDescent="0.25">
      <c r="B36" s="48" t="s">
        <v>4033</v>
      </c>
      <c r="C36" s="64" t="s">
        <v>3179</v>
      </c>
      <c r="D36" s="49"/>
      <c r="E36" s="24"/>
      <c r="F36" s="24"/>
      <c r="G36" s="24"/>
      <c r="H36" s="24"/>
      <c r="I36" s="53"/>
      <c r="J36" s="53"/>
      <c r="K36" s="53"/>
      <c r="L36" s="53"/>
      <c r="M36" s="54"/>
    </row>
    <row r="37" spans="2:13" ht="38.25" x14ac:dyDescent="0.25">
      <c r="B37" s="48" t="s">
        <v>4034</v>
      </c>
      <c r="C37" s="73" t="s">
        <v>2662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25.5" x14ac:dyDescent="0.25">
      <c r="B38" s="48" t="s">
        <v>4035</v>
      </c>
      <c r="C38" s="73" t="s">
        <v>2663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38.25" x14ac:dyDescent="0.25">
      <c r="B39" s="48" t="s">
        <v>4036</v>
      </c>
      <c r="C39" s="73" t="s">
        <v>3180</v>
      </c>
      <c r="D39" s="49"/>
      <c r="E39" s="24"/>
      <c r="F39" s="24"/>
      <c r="G39" s="24"/>
      <c r="H39" s="24"/>
      <c r="I39" s="53"/>
      <c r="J39" s="53"/>
      <c r="K39" s="53"/>
      <c r="L39" s="53"/>
      <c r="M39" s="54"/>
    </row>
    <row r="40" spans="2:13" ht="51" x14ac:dyDescent="0.25">
      <c r="B40" s="48" t="s">
        <v>4037</v>
      </c>
      <c r="C40" s="73" t="s">
        <v>3181</v>
      </c>
      <c r="D40" s="49"/>
      <c r="E40" s="24"/>
      <c r="F40" s="24"/>
      <c r="G40" s="24"/>
      <c r="H40" s="24"/>
      <c r="I40" s="53"/>
      <c r="J40" s="53"/>
      <c r="K40" s="53"/>
      <c r="L40" s="53"/>
      <c r="M40" s="54"/>
    </row>
    <row r="41" spans="2:13" ht="38.25" x14ac:dyDescent="0.25">
      <c r="B41" s="48" t="s">
        <v>4038</v>
      </c>
      <c r="C41" s="73" t="s">
        <v>3182</v>
      </c>
      <c r="D41" s="49"/>
      <c r="E41" s="24"/>
      <c r="F41" s="24"/>
      <c r="G41" s="24"/>
      <c r="H41" s="24"/>
      <c r="I41" s="53"/>
      <c r="J41" s="53"/>
      <c r="K41" s="53"/>
      <c r="L41" s="53"/>
      <c r="M41" s="54"/>
    </row>
    <row r="42" spans="2:13" ht="38.25" x14ac:dyDescent="0.25">
      <c r="B42" s="48" t="s">
        <v>4039</v>
      </c>
      <c r="C42" s="73" t="s">
        <v>3183</v>
      </c>
      <c r="D42" s="49"/>
      <c r="E42" s="24"/>
      <c r="F42" s="24"/>
      <c r="G42" s="24"/>
      <c r="H42" s="24"/>
      <c r="I42" s="53"/>
      <c r="J42" s="53"/>
      <c r="K42" s="53"/>
      <c r="L42" s="53"/>
      <c r="M42" s="54"/>
    </row>
    <row r="43" spans="2:13" ht="51" x14ac:dyDescent="0.25">
      <c r="B43" s="48" t="s">
        <v>4040</v>
      </c>
      <c r="C43" s="73" t="s">
        <v>3184</v>
      </c>
      <c r="D43" s="49"/>
      <c r="E43" s="24"/>
      <c r="F43" s="24"/>
      <c r="G43" s="24"/>
      <c r="H43" s="24"/>
      <c r="I43" s="53"/>
      <c r="J43" s="53"/>
      <c r="K43" s="53"/>
      <c r="L43" s="53"/>
      <c r="M43" s="54"/>
    </row>
    <row r="44" spans="2:13" ht="51" x14ac:dyDescent="0.25">
      <c r="B44" s="48" t="s">
        <v>4041</v>
      </c>
      <c r="C44" s="73" t="s">
        <v>2664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38.25" x14ac:dyDescent="0.25">
      <c r="B45" s="48" t="s">
        <v>4042</v>
      </c>
      <c r="C45" s="73" t="s">
        <v>2665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25.5" x14ac:dyDescent="0.25">
      <c r="B46" s="48" t="s">
        <v>4043</v>
      </c>
      <c r="C46" s="64" t="s">
        <v>2666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38.25" x14ac:dyDescent="0.25">
      <c r="B47" s="48" t="s">
        <v>4044</v>
      </c>
      <c r="C47" s="74" t="s">
        <v>2667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25.5" x14ac:dyDescent="0.25">
      <c r="B48" s="48" t="s">
        <v>4045</v>
      </c>
      <c r="C48" s="73" t="s">
        <v>3185</v>
      </c>
      <c r="D48" s="49"/>
      <c r="E48" s="24"/>
      <c r="F48" s="24"/>
      <c r="G48" s="24"/>
      <c r="H48" s="24"/>
      <c r="I48" s="53"/>
      <c r="J48" s="53"/>
      <c r="K48" s="53"/>
      <c r="L48" s="53"/>
      <c r="M48" s="54"/>
    </row>
    <row r="49" spans="2:13" ht="63.75" x14ac:dyDescent="0.25">
      <c r="B49" s="48" t="s">
        <v>4046</v>
      </c>
      <c r="C49" s="73" t="s">
        <v>2668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63.75" x14ac:dyDescent="0.25">
      <c r="B50" s="48" t="s">
        <v>4047</v>
      </c>
      <c r="C50" s="73" t="s">
        <v>2669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38.25" x14ac:dyDescent="0.25">
      <c r="B51" s="48" t="s">
        <v>4048</v>
      </c>
      <c r="C51" s="73" t="s">
        <v>2670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51" x14ac:dyDescent="0.25">
      <c r="B52" s="48" t="s">
        <v>4049</v>
      </c>
      <c r="C52" s="73" t="s">
        <v>2671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63.75" x14ac:dyDescent="0.25">
      <c r="B53" s="48" t="s">
        <v>4050</v>
      </c>
      <c r="C53" s="73" t="s">
        <v>2672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76.5" x14ac:dyDescent="0.25">
      <c r="B54" s="48" t="s">
        <v>4051</v>
      </c>
      <c r="C54" s="73" t="s">
        <v>2673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51" x14ac:dyDescent="0.25">
      <c r="B55" s="48" t="s">
        <v>4052</v>
      </c>
      <c r="C55" s="73" t="s">
        <v>2674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51" x14ac:dyDescent="0.25">
      <c r="B56" s="48" t="s">
        <v>4053</v>
      </c>
      <c r="C56" s="73" t="s">
        <v>2675</v>
      </c>
      <c r="D56" s="49"/>
      <c r="E56" s="24"/>
      <c r="F56" s="24"/>
      <c r="G56" s="24"/>
      <c r="H56" s="24"/>
      <c r="I56" s="43"/>
      <c r="J56" s="43"/>
      <c r="K56" s="43"/>
      <c r="L56" s="43"/>
      <c r="M56" s="50"/>
    </row>
    <row r="57" spans="2:13" ht="51.75" x14ac:dyDescent="0.25">
      <c r="B57" s="48" t="s">
        <v>4054</v>
      </c>
      <c r="C57" s="83" t="s">
        <v>2676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51" x14ac:dyDescent="0.25">
      <c r="B58" s="48" t="s">
        <v>4055</v>
      </c>
      <c r="C58" s="74" t="s">
        <v>2677</v>
      </c>
      <c r="D58" s="49"/>
      <c r="E58" s="24"/>
      <c r="F58" s="24"/>
      <c r="G58" s="24"/>
      <c r="H58" s="24"/>
      <c r="I58" s="43"/>
      <c r="J58" s="43"/>
      <c r="K58" s="43"/>
      <c r="L58" s="43"/>
      <c r="M58" s="50"/>
    </row>
    <row r="59" spans="2:13" ht="51" x14ac:dyDescent="0.25">
      <c r="B59" s="48" t="s">
        <v>4056</v>
      </c>
      <c r="C59" s="73" t="s">
        <v>2678</v>
      </c>
      <c r="D59" s="49"/>
      <c r="E59" s="24"/>
      <c r="F59" s="24"/>
      <c r="G59" s="24"/>
      <c r="H59" s="24"/>
      <c r="I59" s="43"/>
      <c r="J59" s="43"/>
      <c r="K59" s="43"/>
      <c r="L59" s="43"/>
      <c r="M59" s="50"/>
    </row>
    <row r="60" spans="2:13" ht="51" x14ac:dyDescent="0.25">
      <c r="B60" s="48" t="s">
        <v>4057</v>
      </c>
      <c r="C60" s="73" t="s">
        <v>2679</v>
      </c>
      <c r="D60" s="49"/>
      <c r="E60" s="24"/>
      <c r="F60" s="24"/>
      <c r="G60" s="24"/>
      <c r="H60" s="24"/>
      <c r="I60" s="43"/>
      <c r="J60" s="43"/>
      <c r="K60" s="43"/>
      <c r="L60" s="43"/>
      <c r="M60" s="50"/>
    </row>
    <row r="61" spans="2:13" ht="26.25" x14ac:dyDescent="0.25">
      <c r="B61" s="48" t="s">
        <v>4058</v>
      </c>
      <c r="C61" s="83" t="s">
        <v>2680</v>
      </c>
      <c r="D61" s="49"/>
      <c r="E61" s="24"/>
      <c r="F61" s="24"/>
      <c r="G61" s="24"/>
      <c r="H61" s="24"/>
      <c r="I61" s="43"/>
      <c r="J61" s="43"/>
      <c r="K61" s="43"/>
      <c r="L61" s="43"/>
      <c r="M61" s="50"/>
    </row>
    <row r="62" spans="2:13" ht="38.25" x14ac:dyDescent="0.25">
      <c r="B62" s="48" t="s">
        <v>4059</v>
      </c>
      <c r="C62" s="74" t="s">
        <v>2681</v>
      </c>
      <c r="D62" s="49"/>
      <c r="E62" s="24"/>
      <c r="F62" s="24"/>
      <c r="G62" s="24"/>
      <c r="H62" s="24"/>
      <c r="I62" s="43"/>
      <c r="J62" s="43"/>
      <c r="K62" s="43"/>
      <c r="L62" s="43"/>
      <c r="M62" s="50"/>
    </row>
    <row r="63" spans="2:13" ht="63.75" x14ac:dyDescent="0.25">
      <c r="B63" s="48" t="s">
        <v>4060</v>
      </c>
      <c r="C63" s="73" t="s">
        <v>3186</v>
      </c>
      <c r="D63" s="49"/>
      <c r="E63" s="24"/>
      <c r="F63" s="24"/>
      <c r="G63" s="24"/>
      <c r="H63" s="24"/>
      <c r="I63" s="53"/>
      <c r="J63" s="53"/>
      <c r="K63" s="53"/>
      <c r="L63" s="53"/>
      <c r="M63" s="54"/>
    </row>
    <row r="64" spans="2:13" ht="63.75" x14ac:dyDescent="0.25">
      <c r="B64" s="48" t="s">
        <v>4061</v>
      </c>
      <c r="C64" s="73" t="s">
        <v>3187</v>
      </c>
      <c r="D64" s="49"/>
      <c r="E64" s="24"/>
      <c r="F64" s="24"/>
      <c r="G64" s="24"/>
      <c r="H64" s="24"/>
      <c r="I64" s="53"/>
      <c r="J64" s="53"/>
      <c r="K64" s="53"/>
      <c r="L64" s="53"/>
      <c r="M64" s="54"/>
    </row>
    <row r="65" spans="2:13" ht="25.5" x14ac:dyDescent="0.25">
      <c r="B65" s="48" t="s">
        <v>4062</v>
      </c>
      <c r="C65" s="73" t="s">
        <v>2682</v>
      </c>
      <c r="D65" s="49"/>
      <c r="E65" s="24"/>
      <c r="F65" s="24"/>
      <c r="G65" s="24"/>
      <c r="H65" s="24"/>
      <c r="I65" s="43"/>
      <c r="J65" s="43"/>
      <c r="K65" s="43"/>
      <c r="L65" s="43"/>
      <c r="M65" s="50"/>
    </row>
    <row r="66" spans="2:13" ht="25.5" x14ac:dyDescent="0.25">
      <c r="B66" s="48" t="s">
        <v>4063</v>
      </c>
      <c r="C66" s="73" t="s">
        <v>2683</v>
      </c>
      <c r="D66" s="49"/>
      <c r="E66" s="24"/>
      <c r="F66" s="24"/>
      <c r="G66" s="24"/>
      <c r="H66" s="24"/>
      <c r="I66" s="43"/>
      <c r="J66" s="43"/>
      <c r="K66" s="43"/>
      <c r="L66" s="43"/>
      <c r="M66" s="50"/>
    </row>
    <row r="67" spans="2:13" ht="38.25" x14ac:dyDescent="0.25">
      <c r="B67" s="48" t="s">
        <v>4064</v>
      </c>
      <c r="C67" s="74" t="s">
        <v>2684</v>
      </c>
      <c r="D67" s="49"/>
      <c r="E67" s="24"/>
      <c r="F67" s="24"/>
      <c r="G67" s="24"/>
      <c r="H67" s="24"/>
      <c r="I67" s="43"/>
      <c r="J67" s="43"/>
      <c r="K67" s="43"/>
      <c r="L67" s="43"/>
      <c r="M67" s="50"/>
    </row>
    <row r="68" spans="2:13" ht="63.75" x14ac:dyDescent="0.25">
      <c r="B68" s="48" t="s">
        <v>4065</v>
      </c>
      <c r="C68" s="73" t="s">
        <v>3188</v>
      </c>
      <c r="D68" s="49"/>
      <c r="E68" s="24"/>
      <c r="F68" s="24"/>
      <c r="G68" s="24"/>
      <c r="H68" s="24"/>
      <c r="I68" s="53"/>
      <c r="J68" s="53"/>
      <c r="K68" s="53"/>
      <c r="L68" s="53"/>
      <c r="M68" s="54"/>
    </row>
    <row r="69" spans="2:13" ht="51" x14ac:dyDescent="0.25">
      <c r="B69" s="48" t="s">
        <v>4066</v>
      </c>
      <c r="C69" s="73" t="s">
        <v>2685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38.25" x14ac:dyDescent="0.25">
      <c r="B70" s="48" t="s">
        <v>4067</v>
      </c>
      <c r="C70" s="73" t="s">
        <v>2686</v>
      </c>
      <c r="D70" s="49"/>
      <c r="E70" s="24"/>
      <c r="F70" s="24"/>
      <c r="G70" s="24"/>
      <c r="H70" s="24"/>
      <c r="I70" s="43"/>
      <c r="J70" s="43"/>
      <c r="K70" s="43"/>
      <c r="L70" s="43"/>
      <c r="M70" s="50"/>
    </row>
    <row r="71" spans="2:13" ht="63.75" x14ac:dyDescent="0.25">
      <c r="B71" s="48" t="s">
        <v>4068</v>
      </c>
      <c r="C71" s="73" t="s">
        <v>2687</v>
      </c>
      <c r="D71" s="49"/>
      <c r="E71" s="24"/>
      <c r="F71" s="24"/>
      <c r="G71" s="24"/>
      <c r="H71" s="24"/>
      <c r="I71" s="43"/>
      <c r="J71" s="43"/>
      <c r="K71" s="43"/>
      <c r="L71" s="43"/>
      <c r="M71" s="50"/>
    </row>
    <row r="72" spans="2:13" ht="15" customHeight="1" x14ac:dyDescent="0.25">
      <c r="B72" s="153"/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</row>
    <row r="73" spans="2:13" ht="15" customHeight="1" x14ac:dyDescent="0.25">
      <c r="B73" s="153" t="s">
        <v>425</v>
      </c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</row>
    <row r="74" spans="2:13" ht="15" customHeight="1" x14ac:dyDescent="0.25">
      <c r="B74" s="16"/>
      <c r="C74" s="153" t="s">
        <v>426</v>
      </c>
      <c r="D74" s="153"/>
      <c r="E74" s="153"/>
      <c r="F74" s="153"/>
      <c r="G74" s="153"/>
      <c r="H74" s="153"/>
      <c r="I74" s="153"/>
      <c r="J74" s="153"/>
      <c r="K74" s="153"/>
      <c r="L74" s="153"/>
      <c r="M74" s="153"/>
    </row>
    <row r="75" spans="2:13" ht="15" customHeight="1" x14ac:dyDescent="0.25">
      <c r="B75" s="17"/>
      <c r="C75" s="153" t="s">
        <v>18</v>
      </c>
      <c r="D75" s="153"/>
      <c r="E75" s="153"/>
      <c r="F75" s="153"/>
      <c r="G75" s="153"/>
      <c r="H75" s="153"/>
      <c r="I75" s="153"/>
      <c r="J75" s="153"/>
      <c r="K75" s="153"/>
      <c r="L75" s="153"/>
      <c r="M75" s="153"/>
    </row>
    <row r="76" spans="2:13" x14ac:dyDescent="0.25">
      <c r="B76" s="46"/>
      <c r="C76" s="46"/>
      <c r="D76" s="46"/>
      <c r="E76" s="8"/>
      <c r="F76" s="8"/>
      <c r="G76" s="8"/>
      <c r="H76" s="8"/>
      <c r="I76" s="8"/>
      <c r="J76" s="8"/>
      <c r="K76" s="8"/>
      <c r="L76" s="8"/>
      <c r="M76" s="9"/>
    </row>
    <row r="77" spans="2:13" x14ac:dyDescent="0.25">
      <c r="B77" s="46"/>
      <c r="C77" s="46"/>
      <c r="D77" s="47" t="s">
        <v>1343</v>
      </c>
      <c r="E77" s="161" t="s">
        <v>10</v>
      </c>
      <c r="F77" s="161"/>
      <c r="G77" s="161"/>
      <c r="H77" s="161"/>
      <c r="I77" s="161" t="s">
        <v>6</v>
      </c>
      <c r="J77" s="161"/>
      <c r="K77" s="161"/>
      <c r="L77" s="161"/>
      <c r="M77" s="9"/>
    </row>
    <row r="78" spans="2:13" ht="15" customHeight="1" x14ac:dyDescent="0.25">
      <c r="B78" s="8"/>
      <c r="C78" s="9"/>
      <c r="D78" s="147" t="s">
        <v>3470</v>
      </c>
      <c r="E78" s="3" t="s">
        <v>11</v>
      </c>
      <c r="F78" s="3" t="s">
        <v>12</v>
      </c>
      <c r="G78" s="3" t="s">
        <v>13</v>
      </c>
      <c r="H78" s="3" t="s">
        <v>14</v>
      </c>
      <c r="I78" s="10" t="s">
        <v>11</v>
      </c>
      <c r="J78" s="10" t="s">
        <v>12</v>
      </c>
      <c r="K78" s="10" t="s">
        <v>13</v>
      </c>
      <c r="L78" s="10" t="s">
        <v>14</v>
      </c>
      <c r="M78" s="9"/>
    </row>
    <row r="79" spans="2:13" x14ac:dyDescent="0.25">
      <c r="B79" s="8"/>
      <c r="C79" s="9"/>
      <c r="D79" s="147"/>
      <c r="E79" s="5">
        <f>SUM(E9:E71)</f>
        <v>0</v>
      </c>
      <c r="F79" s="5">
        <f t="shared" ref="F79:L79" si="0">SUM(F9:F71)</f>
        <v>0</v>
      </c>
      <c r="G79" s="5">
        <f t="shared" si="0"/>
        <v>0</v>
      </c>
      <c r="H79" s="5">
        <f t="shared" si="0"/>
        <v>0</v>
      </c>
      <c r="I79" s="18">
        <f t="shared" si="0"/>
        <v>0</v>
      </c>
      <c r="J79" s="18">
        <f t="shared" si="0"/>
        <v>0</v>
      </c>
      <c r="K79" s="18">
        <f t="shared" si="0"/>
        <v>0</v>
      </c>
      <c r="L79" s="18">
        <f t="shared" si="0"/>
        <v>0</v>
      </c>
      <c r="M79" s="9"/>
    </row>
    <row r="80" spans="2:13" x14ac:dyDescent="0.25">
      <c r="D80" s="6" t="s">
        <v>3471</v>
      </c>
      <c r="E80" s="5">
        <f>SUM(E9+E10+E11+E12+E13+E14+E15+E16+E17+E18+E19+E20+E21+E22+E23+E24+E25+E26+E27+E28+E29+E30+E31+E32+E33+E34+E37+E38+E44+E45+E46+E47+E49+E50+E51+E52+E53+E54+E55+E56+E57+E58+E59+E60+E61+E62+E65+E66+E67+E69+E70+E71)</f>
        <v>0</v>
      </c>
      <c r="F80" s="5">
        <f t="shared" ref="F80:L80" si="1">SUM(F9+F10+F11+F12+F13+F14+F15+F16+F17+F18+F19+F20+F21+F22+F23+F24+F25+F26+F27+F28+F29+F30+F31+F32+F33+F34+F37+F38+F44+F45+F46+F47+F49+F50+F51+F52+F53+F54+F55+F56+F57+F58+F59+F60+F61+F62+F65+F66+F67+F69+F70+F71)</f>
        <v>0</v>
      </c>
      <c r="G80" s="5">
        <f t="shared" si="1"/>
        <v>0</v>
      </c>
      <c r="H80" s="5">
        <f t="shared" si="1"/>
        <v>0</v>
      </c>
      <c r="I80" s="18">
        <f t="shared" si="1"/>
        <v>0</v>
      </c>
      <c r="J80" s="18">
        <f t="shared" si="1"/>
        <v>0</v>
      </c>
      <c r="K80" s="18">
        <f t="shared" si="1"/>
        <v>0</v>
      </c>
      <c r="L80" s="18">
        <f t="shared" si="1"/>
        <v>0</v>
      </c>
    </row>
    <row r="81" spans="4:12" x14ac:dyDescent="0.25">
      <c r="D81" s="6" t="s">
        <v>1756</v>
      </c>
      <c r="E81" s="5">
        <f>SUM(E35+E36+E39+E40+E41+E42+E43+E48+E63+E64+E68)</f>
        <v>0</v>
      </c>
      <c r="F81" s="5">
        <f t="shared" ref="F81:L81" si="2">SUM(F35+F36+F39+F40+F41+F42+F43+F48+F63+F64+F68)</f>
        <v>0</v>
      </c>
      <c r="G81" s="5">
        <f t="shared" si="2"/>
        <v>0</v>
      </c>
      <c r="H81" s="5">
        <f t="shared" si="2"/>
        <v>0</v>
      </c>
      <c r="I81" s="18">
        <f t="shared" si="2"/>
        <v>0</v>
      </c>
      <c r="J81" s="18">
        <f t="shared" si="2"/>
        <v>0</v>
      </c>
      <c r="K81" s="18">
        <f t="shared" si="2"/>
        <v>0</v>
      </c>
      <c r="L81" s="18">
        <f t="shared" si="2"/>
        <v>0</v>
      </c>
    </row>
    <row r="82" spans="4:12" x14ac:dyDescent="0.25">
      <c r="D82" s="1"/>
      <c r="E82" s="2"/>
      <c r="F82" s="2"/>
      <c r="G82" s="2"/>
      <c r="H82" s="2"/>
      <c r="I82" s="2"/>
      <c r="J82" s="2"/>
      <c r="K82" s="2"/>
      <c r="L82" s="2"/>
    </row>
    <row r="83" spans="4:12" x14ac:dyDescent="0.25">
      <c r="D83" s="13" t="s">
        <v>376</v>
      </c>
      <c r="E83" s="14">
        <f>SUM(E80,H80)</f>
        <v>0</v>
      </c>
      <c r="F83" s="148">
        <f>SUM(E79,F79,H79)</f>
        <v>0</v>
      </c>
      <c r="G83" s="159" t="s">
        <v>377</v>
      </c>
      <c r="H83" s="159"/>
      <c r="I83" s="15">
        <f>SUM(I80,L80)</f>
        <v>0</v>
      </c>
      <c r="J83" s="150">
        <f>SUM(I79,J79,L79)</f>
        <v>0</v>
      </c>
      <c r="K83" s="160" t="s">
        <v>377</v>
      </c>
      <c r="L83" s="160"/>
    </row>
    <row r="84" spans="4:12" x14ac:dyDescent="0.25">
      <c r="D84" s="13" t="s">
        <v>378</v>
      </c>
      <c r="E84" s="14">
        <f>SUM(E81,F81,H81)</f>
        <v>0</v>
      </c>
      <c r="F84" s="148"/>
      <c r="G84" s="159"/>
      <c r="H84" s="159"/>
      <c r="I84" s="15">
        <f>SUM(I81,J81,L81)</f>
        <v>0</v>
      </c>
      <c r="J84" s="150"/>
      <c r="K84" s="160"/>
      <c r="L84" s="160"/>
    </row>
  </sheetData>
  <sheetProtection algorithmName="SHA-512" hashValue="rb/C3Cgu6IVETaqA8eDrO1kwoPk6xfMhmBDWLYdL3zYZb70mLSUIkSksc9I7mShhwVuBCPrKltrRlisDnjZPDQ==" saltValue="1Q5Jym6SioiMD6VNHxn1ow==" spinCount="100000" sheet="1" objects="1" scenarios="1"/>
  <mergeCells count="21">
    <mergeCell ref="B2:M2"/>
    <mergeCell ref="B3:M3"/>
    <mergeCell ref="B4:M4"/>
    <mergeCell ref="B6:M6"/>
    <mergeCell ref="B7:B8"/>
    <mergeCell ref="C7:C8"/>
    <mergeCell ref="E7:H7"/>
    <mergeCell ref="M7:M8"/>
    <mergeCell ref="D7:D8"/>
    <mergeCell ref="I7:L7"/>
    <mergeCell ref="F83:F84"/>
    <mergeCell ref="G83:H84"/>
    <mergeCell ref="J83:J84"/>
    <mergeCell ref="K83:L84"/>
    <mergeCell ref="B72:M72"/>
    <mergeCell ref="D78:D79"/>
    <mergeCell ref="C74:M74"/>
    <mergeCell ref="I77:L77"/>
    <mergeCell ref="B73:M73"/>
    <mergeCell ref="E77:H77"/>
    <mergeCell ref="C75:M7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F70E-1BAB-44E5-95D8-A015C79A99CF}">
  <dimension ref="B1:M93"/>
  <sheetViews>
    <sheetView topLeftCell="A69" workbookViewId="0">
      <selection activeCell="H25" sqref="H25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2688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4069</v>
      </c>
      <c r="C9" s="64" t="s">
        <v>2689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25.5" x14ac:dyDescent="0.25">
      <c r="B10" s="48" t="s">
        <v>4070</v>
      </c>
      <c r="C10" s="64" t="s">
        <v>2690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4071</v>
      </c>
      <c r="C11" s="64" t="s">
        <v>2691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4072</v>
      </c>
      <c r="C12" s="64" t="s">
        <v>3189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38.25" x14ac:dyDescent="0.25">
      <c r="B13" s="48" t="s">
        <v>4073</v>
      </c>
      <c r="C13" s="73" t="s">
        <v>2692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4074</v>
      </c>
      <c r="C14" s="64" t="s">
        <v>3190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25.5" x14ac:dyDescent="0.25">
      <c r="B15" s="48" t="s">
        <v>4075</v>
      </c>
      <c r="C15" s="73" t="s">
        <v>2693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25.5" x14ac:dyDescent="0.25">
      <c r="B16" s="48" t="s">
        <v>4076</v>
      </c>
      <c r="C16" s="73" t="s">
        <v>2694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4077</v>
      </c>
      <c r="C17" s="73" t="s">
        <v>3191</v>
      </c>
      <c r="D17" s="49"/>
      <c r="E17" s="24"/>
      <c r="F17" s="24"/>
      <c r="G17" s="24"/>
      <c r="H17" s="24"/>
      <c r="I17" s="53"/>
      <c r="J17" s="53"/>
      <c r="K17" s="53"/>
      <c r="L17" s="53"/>
      <c r="M17" s="54"/>
    </row>
    <row r="18" spans="2:13" ht="63.75" x14ac:dyDescent="0.25">
      <c r="B18" s="48" t="s">
        <v>4078</v>
      </c>
      <c r="C18" s="74" t="s">
        <v>3192</v>
      </c>
      <c r="D18" s="49"/>
      <c r="E18" s="24"/>
      <c r="F18" s="24"/>
      <c r="G18" s="24"/>
      <c r="H18" s="24"/>
      <c r="I18" s="53"/>
      <c r="J18" s="53"/>
      <c r="K18" s="53"/>
      <c r="L18" s="53"/>
      <c r="M18" s="54"/>
    </row>
    <row r="19" spans="2:13" ht="51" x14ac:dyDescent="0.25">
      <c r="B19" s="48" t="s">
        <v>4079</v>
      </c>
      <c r="C19" s="73" t="s">
        <v>3193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25.5" x14ac:dyDescent="0.25">
      <c r="B20" s="48" t="s">
        <v>4080</v>
      </c>
      <c r="C20" s="73" t="s">
        <v>3194</v>
      </c>
      <c r="D20" s="49"/>
      <c r="E20" s="24"/>
      <c r="F20" s="24"/>
      <c r="G20" s="24"/>
      <c r="H20" s="24"/>
      <c r="I20" s="53"/>
      <c r="J20" s="53"/>
      <c r="K20" s="53"/>
      <c r="L20" s="53"/>
      <c r="M20" s="54"/>
    </row>
    <row r="21" spans="2:13" ht="51" x14ac:dyDescent="0.25">
      <c r="B21" s="48" t="s">
        <v>4081</v>
      </c>
      <c r="C21" s="74" t="s">
        <v>2695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4082</v>
      </c>
      <c r="C22" s="73" t="s">
        <v>2696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38.25" x14ac:dyDescent="0.25">
      <c r="B23" s="48" t="s">
        <v>4083</v>
      </c>
      <c r="C23" s="73" t="s">
        <v>2697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25.5" x14ac:dyDescent="0.25">
      <c r="B24" s="48" t="s">
        <v>4084</v>
      </c>
      <c r="C24" s="73" t="s">
        <v>2698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76.5" x14ac:dyDescent="0.25">
      <c r="B25" s="48" t="s">
        <v>4085</v>
      </c>
      <c r="C25" s="73" t="s">
        <v>2699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63.75" x14ac:dyDescent="0.25">
      <c r="B26" s="48" t="s">
        <v>4086</v>
      </c>
      <c r="C26" s="73" t="s">
        <v>3195</v>
      </c>
      <c r="D26" s="49"/>
      <c r="E26" s="24"/>
      <c r="F26" s="24"/>
      <c r="G26" s="24"/>
      <c r="H26" s="24"/>
      <c r="I26" s="53"/>
      <c r="J26" s="53"/>
      <c r="K26" s="53"/>
      <c r="L26" s="53"/>
      <c r="M26" s="54"/>
    </row>
    <row r="27" spans="2:13" ht="38.25" x14ac:dyDescent="0.25">
      <c r="B27" s="48" t="s">
        <v>4087</v>
      </c>
      <c r="C27" s="73" t="s">
        <v>3196</v>
      </c>
      <c r="D27" s="49"/>
      <c r="E27" s="24"/>
      <c r="F27" s="24"/>
      <c r="G27" s="24"/>
      <c r="H27" s="24"/>
      <c r="I27" s="53"/>
      <c r="J27" s="53"/>
      <c r="K27" s="53"/>
      <c r="L27" s="53"/>
      <c r="M27" s="54"/>
    </row>
    <row r="28" spans="2:13" ht="25.5" x14ac:dyDescent="0.25">
      <c r="B28" s="48" t="s">
        <v>4088</v>
      </c>
      <c r="C28" s="73" t="s">
        <v>2700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4089</v>
      </c>
      <c r="C29" s="73" t="s">
        <v>2701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51.75" x14ac:dyDescent="0.25">
      <c r="B30" s="48" t="s">
        <v>4090</v>
      </c>
      <c r="C30" s="83" t="s">
        <v>2702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25.5" x14ac:dyDescent="0.25">
      <c r="B31" s="48" t="s">
        <v>4091</v>
      </c>
      <c r="C31" s="73" t="s">
        <v>3197</v>
      </c>
      <c r="D31" s="49"/>
      <c r="E31" s="24"/>
      <c r="F31" s="24"/>
      <c r="G31" s="24"/>
      <c r="H31" s="24"/>
      <c r="I31" s="53"/>
      <c r="J31" s="53"/>
      <c r="K31" s="53"/>
      <c r="L31" s="53"/>
      <c r="M31" s="54"/>
    </row>
    <row r="32" spans="2:13" ht="63.75" x14ac:dyDescent="0.25">
      <c r="B32" s="48" t="s">
        <v>4092</v>
      </c>
      <c r="C32" s="73" t="s">
        <v>2703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25.5" x14ac:dyDescent="0.25">
      <c r="B33" s="48" t="s">
        <v>4093</v>
      </c>
      <c r="C33" s="73" t="s">
        <v>2704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25.5" x14ac:dyDescent="0.25">
      <c r="B34" s="48" t="s">
        <v>4094</v>
      </c>
      <c r="C34" s="64" t="s">
        <v>2705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51" x14ac:dyDescent="0.25">
      <c r="B35" s="48" t="s">
        <v>4095</v>
      </c>
      <c r="C35" s="64" t="s">
        <v>2706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51" x14ac:dyDescent="0.25">
      <c r="B36" s="48" t="s">
        <v>4096</v>
      </c>
      <c r="C36" s="64" t="s">
        <v>2707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51" x14ac:dyDescent="0.25">
      <c r="B37" s="48" t="s">
        <v>4097</v>
      </c>
      <c r="C37" s="73" t="s">
        <v>2708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38.25" x14ac:dyDescent="0.25">
      <c r="B38" s="48" t="s">
        <v>4098</v>
      </c>
      <c r="C38" s="73" t="s">
        <v>2709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38.25" x14ac:dyDescent="0.25">
      <c r="B39" s="48" t="s">
        <v>4099</v>
      </c>
      <c r="C39" s="73" t="s">
        <v>2710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25.5" x14ac:dyDescent="0.25">
      <c r="B40" s="48" t="s">
        <v>4100</v>
      </c>
      <c r="C40" s="73" t="s">
        <v>2711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51" x14ac:dyDescent="0.25">
      <c r="B41" s="48" t="s">
        <v>4101</v>
      </c>
      <c r="C41" s="73" t="s">
        <v>2712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51" x14ac:dyDescent="0.25">
      <c r="B42" s="48" t="s">
        <v>4102</v>
      </c>
      <c r="C42" s="73" t="s">
        <v>2713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38.25" x14ac:dyDescent="0.25">
      <c r="B43" s="48" t="s">
        <v>4103</v>
      </c>
      <c r="C43" s="74" t="s">
        <v>2714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38.25" x14ac:dyDescent="0.25">
      <c r="B44" s="48" t="s">
        <v>4104</v>
      </c>
      <c r="C44" s="73" t="s">
        <v>2715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51" x14ac:dyDescent="0.25">
      <c r="B45" s="48" t="s">
        <v>4105</v>
      </c>
      <c r="C45" s="73" t="s">
        <v>2716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25.5" x14ac:dyDescent="0.25">
      <c r="B46" s="48" t="s">
        <v>4106</v>
      </c>
      <c r="C46" s="64" t="s">
        <v>2717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63.75" x14ac:dyDescent="0.25">
      <c r="B47" s="48" t="s">
        <v>4107</v>
      </c>
      <c r="C47" s="74" t="s">
        <v>2718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51" x14ac:dyDescent="0.25">
      <c r="B48" s="48" t="s">
        <v>4108</v>
      </c>
      <c r="C48" s="73" t="s">
        <v>2719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26.25" x14ac:dyDescent="0.25">
      <c r="B49" s="48" t="s">
        <v>4109</v>
      </c>
      <c r="C49" s="83" t="s">
        <v>3198</v>
      </c>
      <c r="D49" s="49"/>
      <c r="E49" s="24"/>
      <c r="F49" s="24"/>
      <c r="G49" s="24"/>
      <c r="H49" s="24"/>
      <c r="I49" s="53"/>
      <c r="J49" s="53"/>
      <c r="K49" s="53"/>
      <c r="L49" s="53"/>
      <c r="M49" s="54"/>
    </row>
    <row r="50" spans="2:13" ht="51" x14ac:dyDescent="0.25">
      <c r="B50" s="48" t="s">
        <v>4110</v>
      </c>
      <c r="C50" s="73" t="s">
        <v>2720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38.25" x14ac:dyDescent="0.25">
      <c r="B51" s="48" t="s">
        <v>4111</v>
      </c>
      <c r="C51" s="73" t="s">
        <v>2721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38.25" x14ac:dyDescent="0.25">
      <c r="B52" s="48" t="s">
        <v>4112</v>
      </c>
      <c r="C52" s="73" t="s">
        <v>2722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25.5" x14ac:dyDescent="0.25">
      <c r="B53" s="48" t="s">
        <v>4113</v>
      </c>
      <c r="C53" s="73" t="s">
        <v>3199</v>
      </c>
      <c r="D53" s="49"/>
      <c r="E53" s="24"/>
      <c r="F53" s="24"/>
      <c r="G53" s="24"/>
      <c r="H53" s="24"/>
      <c r="I53" s="53"/>
      <c r="J53" s="53"/>
      <c r="K53" s="53"/>
      <c r="L53" s="53"/>
      <c r="M53" s="54"/>
    </row>
    <row r="54" spans="2:13" ht="76.5" x14ac:dyDescent="0.25">
      <c r="B54" s="48" t="s">
        <v>4114</v>
      </c>
      <c r="C54" s="73" t="s">
        <v>2723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76.5" x14ac:dyDescent="0.25">
      <c r="B55" s="48" t="s">
        <v>4115</v>
      </c>
      <c r="C55" s="73" t="s">
        <v>3200</v>
      </c>
      <c r="D55" s="49"/>
      <c r="E55" s="24"/>
      <c r="F55" s="24"/>
      <c r="G55" s="24"/>
      <c r="H55" s="24"/>
      <c r="I55" s="53"/>
      <c r="J55" s="53"/>
      <c r="K55" s="53"/>
      <c r="L55" s="53"/>
      <c r="M55" s="54"/>
    </row>
    <row r="56" spans="2:13" ht="51" x14ac:dyDescent="0.25">
      <c r="B56" s="48" t="s">
        <v>4116</v>
      </c>
      <c r="C56" s="73" t="s">
        <v>3201</v>
      </c>
      <c r="D56" s="49"/>
      <c r="E56" s="24"/>
      <c r="F56" s="24"/>
      <c r="G56" s="24"/>
      <c r="H56" s="24"/>
      <c r="I56" s="53"/>
      <c r="J56" s="53"/>
      <c r="K56" s="53"/>
      <c r="L56" s="53"/>
      <c r="M56" s="54"/>
    </row>
    <row r="57" spans="2:13" ht="64.5" x14ac:dyDescent="0.25">
      <c r="B57" s="48" t="s">
        <v>4117</v>
      </c>
      <c r="C57" s="83" t="s">
        <v>2724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38.25" x14ac:dyDescent="0.25">
      <c r="B58" s="48" t="s">
        <v>4118</v>
      </c>
      <c r="C58" s="74" t="s">
        <v>3202</v>
      </c>
      <c r="D58" s="49"/>
      <c r="E58" s="24"/>
      <c r="F58" s="24"/>
      <c r="G58" s="24"/>
      <c r="H58" s="24"/>
      <c r="I58" s="53"/>
      <c r="J58" s="53"/>
      <c r="K58" s="53"/>
      <c r="L58" s="53"/>
      <c r="M58" s="54"/>
    </row>
    <row r="59" spans="2:13" ht="38.25" x14ac:dyDescent="0.25">
      <c r="B59" s="48" t="s">
        <v>4119</v>
      </c>
      <c r="C59" s="73" t="s">
        <v>3203</v>
      </c>
      <c r="D59" s="49"/>
      <c r="E59" s="24"/>
      <c r="F59" s="24"/>
      <c r="G59" s="24"/>
      <c r="H59" s="24"/>
      <c r="I59" s="53"/>
      <c r="J59" s="53"/>
      <c r="K59" s="53"/>
      <c r="L59" s="53"/>
      <c r="M59" s="54"/>
    </row>
    <row r="60" spans="2:13" ht="38.25" x14ac:dyDescent="0.25">
      <c r="B60" s="48" t="s">
        <v>4120</v>
      </c>
      <c r="C60" s="73" t="s">
        <v>3204</v>
      </c>
      <c r="D60" s="49"/>
      <c r="E60" s="24"/>
      <c r="F60" s="24"/>
      <c r="G60" s="24"/>
      <c r="H60" s="24"/>
      <c r="I60" s="53"/>
      <c r="J60" s="53"/>
      <c r="K60" s="53"/>
      <c r="L60" s="53"/>
      <c r="M60" s="54"/>
    </row>
    <row r="61" spans="2:13" ht="39" x14ac:dyDescent="0.25">
      <c r="B61" s="48" t="s">
        <v>4121</v>
      </c>
      <c r="C61" s="83" t="s">
        <v>2725</v>
      </c>
      <c r="D61" s="49"/>
      <c r="E61" s="24"/>
      <c r="F61" s="24"/>
      <c r="G61" s="24"/>
      <c r="H61" s="24"/>
      <c r="I61" s="43"/>
      <c r="J61" s="43"/>
      <c r="K61" s="43"/>
      <c r="L61" s="43"/>
      <c r="M61" s="50"/>
    </row>
    <row r="62" spans="2:13" ht="25.5" x14ac:dyDescent="0.25">
      <c r="B62" s="48" t="s">
        <v>4122</v>
      </c>
      <c r="C62" s="73" t="s">
        <v>3205</v>
      </c>
      <c r="D62" s="49"/>
      <c r="E62" s="24"/>
      <c r="F62" s="24"/>
      <c r="G62" s="24"/>
      <c r="H62" s="24"/>
      <c r="I62" s="53"/>
      <c r="J62" s="53"/>
      <c r="K62" s="53"/>
      <c r="L62" s="53"/>
      <c r="M62" s="54"/>
    </row>
    <row r="63" spans="2:13" ht="39" x14ac:dyDescent="0.25">
      <c r="B63" s="48" t="s">
        <v>4123</v>
      </c>
      <c r="C63" s="83" t="s">
        <v>2726</v>
      </c>
      <c r="D63" s="49"/>
      <c r="E63" s="24"/>
      <c r="F63" s="24"/>
      <c r="G63" s="24"/>
      <c r="H63" s="24"/>
      <c r="I63" s="43"/>
      <c r="J63" s="43"/>
      <c r="K63" s="43"/>
      <c r="L63" s="43"/>
      <c r="M63" s="50"/>
    </row>
    <row r="64" spans="2:13" ht="38.25" x14ac:dyDescent="0.25">
      <c r="B64" s="48" t="s">
        <v>4124</v>
      </c>
      <c r="C64" s="74" t="s">
        <v>2727</v>
      </c>
      <c r="D64" s="49"/>
      <c r="E64" s="24"/>
      <c r="F64" s="24"/>
      <c r="G64" s="24"/>
      <c r="H64" s="24"/>
      <c r="I64" s="43"/>
      <c r="J64" s="43"/>
      <c r="K64" s="43"/>
      <c r="L64" s="43"/>
      <c r="M64" s="50"/>
    </row>
    <row r="65" spans="2:13" ht="25.5" x14ac:dyDescent="0.25">
      <c r="B65" s="48" t="s">
        <v>4125</v>
      </c>
      <c r="C65" s="73" t="s">
        <v>3206</v>
      </c>
      <c r="D65" s="49"/>
      <c r="E65" s="24"/>
      <c r="F65" s="24"/>
      <c r="G65" s="24"/>
      <c r="H65" s="24"/>
      <c r="I65" s="53"/>
      <c r="J65" s="53"/>
      <c r="K65" s="53"/>
      <c r="L65" s="53"/>
      <c r="M65" s="54"/>
    </row>
    <row r="66" spans="2:13" ht="38.25" x14ac:dyDescent="0.25">
      <c r="B66" s="48" t="s">
        <v>4126</v>
      </c>
      <c r="C66" s="73" t="s">
        <v>3207</v>
      </c>
      <c r="D66" s="49"/>
      <c r="E66" s="24"/>
      <c r="F66" s="24"/>
      <c r="G66" s="24"/>
      <c r="H66" s="24"/>
      <c r="I66" s="53"/>
      <c r="J66" s="53"/>
      <c r="K66" s="53"/>
      <c r="L66" s="53"/>
      <c r="M66" s="54"/>
    </row>
    <row r="67" spans="2:13" ht="25.5" x14ac:dyDescent="0.25">
      <c r="B67" s="48" t="s">
        <v>4127</v>
      </c>
      <c r="C67" s="73" t="s">
        <v>3208</v>
      </c>
      <c r="D67" s="49"/>
      <c r="E67" s="24"/>
      <c r="F67" s="24"/>
      <c r="G67" s="24"/>
      <c r="H67" s="24"/>
      <c r="I67" s="53"/>
      <c r="J67" s="53"/>
      <c r="K67" s="53"/>
      <c r="L67" s="53"/>
      <c r="M67" s="54"/>
    </row>
    <row r="68" spans="2:13" ht="38.25" x14ac:dyDescent="0.25">
      <c r="B68" s="48" t="s">
        <v>4128</v>
      </c>
      <c r="C68" s="73" t="s">
        <v>3209</v>
      </c>
      <c r="D68" s="49"/>
      <c r="E68" s="24"/>
      <c r="F68" s="24"/>
      <c r="G68" s="24"/>
      <c r="H68" s="24"/>
      <c r="I68" s="53"/>
      <c r="J68" s="53"/>
      <c r="K68" s="53"/>
      <c r="L68" s="53"/>
      <c r="M68" s="54"/>
    </row>
    <row r="69" spans="2:13" ht="51" x14ac:dyDescent="0.25">
      <c r="B69" s="48" t="s">
        <v>4129</v>
      </c>
      <c r="C69" s="73" t="s">
        <v>2728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38.25" x14ac:dyDescent="0.25">
      <c r="B70" s="48" t="s">
        <v>4130</v>
      </c>
      <c r="C70" s="73" t="s">
        <v>2729</v>
      </c>
      <c r="D70" s="49"/>
      <c r="E70" s="24"/>
      <c r="F70" s="24"/>
      <c r="G70" s="24"/>
      <c r="H70" s="24"/>
      <c r="I70" s="43"/>
      <c r="J70" s="43"/>
      <c r="K70" s="43"/>
      <c r="L70" s="43"/>
      <c r="M70" s="50"/>
    </row>
    <row r="71" spans="2:13" ht="38.25" x14ac:dyDescent="0.25">
      <c r="B71" s="48" t="s">
        <v>4131</v>
      </c>
      <c r="C71" s="73" t="s">
        <v>2730</v>
      </c>
      <c r="D71" s="49"/>
      <c r="E71" s="24"/>
      <c r="F71" s="24"/>
      <c r="G71" s="24"/>
      <c r="H71" s="24"/>
      <c r="I71" s="43"/>
      <c r="J71" s="43"/>
      <c r="K71" s="43"/>
      <c r="L71" s="43"/>
      <c r="M71" s="50"/>
    </row>
    <row r="72" spans="2:13" ht="63.75" x14ac:dyDescent="0.25">
      <c r="B72" s="48" t="s">
        <v>4132</v>
      </c>
      <c r="C72" s="73" t="s">
        <v>2731</v>
      </c>
      <c r="D72" s="49"/>
      <c r="E72" s="24"/>
      <c r="F72" s="24"/>
      <c r="G72" s="24"/>
      <c r="H72" s="24"/>
      <c r="I72" s="43"/>
      <c r="J72" s="43"/>
      <c r="K72" s="43"/>
      <c r="L72" s="43"/>
      <c r="M72" s="50"/>
    </row>
    <row r="73" spans="2:13" ht="51" x14ac:dyDescent="0.25">
      <c r="B73" s="48" t="s">
        <v>4133</v>
      </c>
      <c r="C73" s="73" t="s">
        <v>2732</v>
      </c>
      <c r="D73" s="49"/>
      <c r="E73" s="24"/>
      <c r="F73" s="24"/>
      <c r="G73" s="24"/>
      <c r="H73" s="24"/>
      <c r="I73" s="43"/>
      <c r="J73" s="43"/>
      <c r="K73" s="43"/>
      <c r="L73" s="43"/>
      <c r="M73" s="50"/>
    </row>
    <row r="74" spans="2:13" ht="38.25" x14ac:dyDescent="0.25">
      <c r="B74" s="48" t="s">
        <v>4134</v>
      </c>
      <c r="C74" s="73" t="s">
        <v>2733</v>
      </c>
      <c r="D74" s="49"/>
      <c r="E74" s="24"/>
      <c r="F74" s="24"/>
      <c r="G74" s="24"/>
      <c r="H74" s="24"/>
      <c r="I74" s="43"/>
      <c r="J74" s="43"/>
      <c r="K74" s="43"/>
      <c r="L74" s="43"/>
      <c r="M74" s="50"/>
    </row>
    <row r="75" spans="2:13" ht="25.5" x14ac:dyDescent="0.25">
      <c r="B75" s="48" t="s">
        <v>4135</v>
      </c>
      <c r="C75" s="73" t="s">
        <v>2734</v>
      </c>
      <c r="D75" s="49"/>
      <c r="E75" s="24"/>
      <c r="F75" s="24"/>
      <c r="G75" s="24"/>
      <c r="H75" s="24"/>
      <c r="I75" s="43"/>
      <c r="J75" s="43"/>
      <c r="K75" s="43"/>
      <c r="L75" s="43"/>
      <c r="M75" s="50"/>
    </row>
    <row r="76" spans="2:13" ht="25.5" x14ac:dyDescent="0.25">
      <c r="B76" s="48" t="s">
        <v>4136</v>
      </c>
      <c r="C76" s="64" t="s">
        <v>3210</v>
      </c>
      <c r="D76" s="49"/>
      <c r="E76" s="24"/>
      <c r="F76" s="24"/>
      <c r="G76" s="24"/>
      <c r="H76" s="24"/>
      <c r="I76" s="53"/>
      <c r="J76" s="53"/>
      <c r="K76" s="53"/>
      <c r="L76" s="53"/>
      <c r="M76" s="54"/>
    </row>
    <row r="77" spans="2:13" ht="38.25" x14ac:dyDescent="0.25">
      <c r="B77" s="48" t="s">
        <v>4137</v>
      </c>
      <c r="C77" s="74" t="s">
        <v>2735</v>
      </c>
      <c r="D77" s="49"/>
      <c r="E77" s="24"/>
      <c r="F77" s="24"/>
      <c r="G77" s="24"/>
      <c r="H77" s="24"/>
      <c r="I77" s="43"/>
      <c r="J77" s="43"/>
      <c r="K77" s="43"/>
      <c r="L77" s="43"/>
      <c r="M77" s="50"/>
    </row>
    <row r="78" spans="2:13" ht="25.5" x14ac:dyDescent="0.25">
      <c r="B78" s="48" t="s">
        <v>4138</v>
      </c>
      <c r="C78" s="73" t="s">
        <v>2736</v>
      </c>
      <c r="D78" s="49"/>
      <c r="E78" s="24"/>
      <c r="F78" s="24"/>
      <c r="G78" s="24"/>
      <c r="H78" s="24"/>
      <c r="I78" s="43"/>
      <c r="J78" s="43"/>
      <c r="K78" s="43"/>
      <c r="L78" s="43"/>
      <c r="M78" s="50"/>
    </row>
    <row r="79" spans="2:13" ht="51" x14ac:dyDescent="0.25">
      <c r="B79" s="48" t="s">
        <v>4139</v>
      </c>
      <c r="C79" s="73" t="s">
        <v>2737</v>
      </c>
      <c r="D79" s="49"/>
      <c r="E79" s="24"/>
      <c r="F79" s="24"/>
      <c r="G79" s="24"/>
      <c r="H79" s="24"/>
      <c r="I79" s="43"/>
      <c r="J79" s="43"/>
      <c r="K79" s="43"/>
      <c r="L79" s="43"/>
      <c r="M79" s="50"/>
    </row>
    <row r="80" spans="2:13" ht="38.25" x14ac:dyDescent="0.25">
      <c r="B80" s="48" t="s">
        <v>4140</v>
      </c>
      <c r="C80" s="64" t="s">
        <v>2738</v>
      </c>
      <c r="D80" s="49"/>
      <c r="E80" s="24"/>
      <c r="F80" s="24"/>
      <c r="G80" s="24"/>
      <c r="H80" s="24"/>
      <c r="I80" s="43"/>
      <c r="J80" s="43"/>
      <c r="K80" s="43"/>
      <c r="L80" s="43"/>
      <c r="M80" s="50"/>
    </row>
    <row r="81" spans="2:13" ht="15" customHeight="1" x14ac:dyDescent="0.25"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</row>
    <row r="82" spans="2:13" ht="15" customHeight="1" x14ac:dyDescent="0.25">
      <c r="B82" s="153" t="s">
        <v>425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</row>
    <row r="83" spans="2:13" ht="15" customHeight="1" x14ac:dyDescent="0.25">
      <c r="B83" s="16"/>
      <c r="C83" s="153" t="s">
        <v>426</v>
      </c>
      <c r="D83" s="153"/>
      <c r="E83" s="153"/>
      <c r="F83" s="153"/>
      <c r="G83" s="153"/>
      <c r="H83" s="153"/>
      <c r="I83" s="153"/>
      <c r="J83" s="153"/>
      <c r="K83" s="153"/>
      <c r="L83" s="153"/>
      <c r="M83" s="153"/>
    </row>
    <row r="84" spans="2:13" ht="15" customHeight="1" x14ac:dyDescent="0.25">
      <c r="B84" s="17"/>
      <c r="C84" s="153" t="s">
        <v>18</v>
      </c>
      <c r="D84" s="153"/>
      <c r="E84" s="153"/>
      <c r="F84" s="153"/>
      <c r="G84" s="153"/>
      <c r="H84" s="153"/>
      <c r="I84" s="153"/>
      <c r="J84" s="153"/>
      <c r="K84" s="153"/>
      <c r="L84" s="153"/>
      <c r="M84" s="153"/>
    </row>
    <row r="85" spans="2:13" x14ac:dyDescent="0.25">
      <c r="B85" s="46"/>
      <c r="C85" s="46"/>
      <c r="D85" s="46"/>
      <c r="E85" s="8"/>
      <c r="F85" s="8"/>
      <c r="G85" s="8"/>
      <c r="H85" s="8"/>
      <c r="I85" s="8"/>
      <c r="J85" s="8"/>
      <c r="K85" s="8"/>
      <c r="L85" s="8"/>
      <c r="M85" s="9"/>
    </row>
    <row r="86" spans="2:13" x14ac:dyDescent="0.25">
      <c r="B86" s="46"/>
      <c r="C86" s="46"/>
      <c r="D86" s="47" t="s">
        <v>1343</v>
      </c>
      <c r="E86" s="161" t="s">
        <v>10</v>
      </c>
      <c r="F86" s="161"/>
      <c r="G86" s="161"/>
      <c r="H86" s="161"/>
      <c r="I86" s="161" t="s">
        <v>6</v>
      </c>
      <c r="J86" s="161"/>
      <c r="K86" s="161"/>
      <c r="L86" s="161"/>
      <c r="M86" s="9"/>
    </row>
    <row r="87" spans="2:13" ht="15" customHeight="1" x14ac:dyDescent="0.25">
      <c r="B87" s="8"/>
      <c r="C87" s="9"/>
      <c r="D87" s="147" t="s">
        <v>3472</v>
      </c>
      <c r="E87" s="3" t="s">
        <v>11</v>
      </c>
      <c r="F87" s="3" t="s">
        <v>12</v>
      </c>
      <c r="G87" s="3" t="s">
        <v>13</v>
      </c>
      <c r="H87" s="3" t="s">
        <v>14</v>
      </c>
      <c r="I87" s="10" t="s">
        <v>11</v>
      </c>
      <c r="J87" s="10" t="s">
        <v>12</v>
      </c>
      <c r="K87" s="10" t="s">
        <v>13</v>
      </c>
      <c r="L87" s="10" t="s">
        <v>14</v>
      </c>
      <c r="M87" s="9"/>
    </row>
    <row r="88" spans="2:13" x14ac:dyDescent="0.25">
      <c r="B88" s="8"/>
      <c r="C88" s="9"/>
      <c r="D88" s="147"/>
      <c r="E88" s="5">
        <f>SUM(E9:E80)</f>
        <v>0</v>
      </c>
      <c r="F88" s="5">
        <f t="shared" ref="F88:L88" si="0">SUM(F9:F80)</f>
        <v>0</v>
      </c>
      <c r="G88" s="5">
        <f t="shared" si="0"/>
        <v>0</v>
      </c>
      <c r="H88" s="5">
        <f t="shared" si="0"/>
        <v>0</v>
      </c>
      <c r="I88" s="18">
        <f t="shared" si="0"/>
        <v>0</v>
      </c>
      <c r="J88" s="18">
        <f t="shared" si="0"/>
        <v>0</v>
      </c>
      <c r="K88" s="18">
        <f t="shared" si="0"/>
        <v>0</v>
      </c>
      <c r="L88" s="18">
        <f t="shared" si="0"/>
        <v>0</v>
      </c>
      <c r="M88" s="9"/>
    </row>
    <row r="89" spans="2:13" x14ac:dyDescent="0.25">
      <c r="D89" s="6" t="s">
        <v>3473</v>
      </c>
      <c r="E89" s="5">
        <f>SUM(E9+E10+E11+E13+E15+E16+E21+E22+E23+E24+E25+E28+E29+E30+E32+E33+E34+E35+E36+E37+E38+E39+E40+E41+E42+E43+E44+E45+E46+E47+E48+E50+E51+E52+E54+E57+E61+E63+E64+E69+E70+E71+E72+E73+E74+E75+E77+E78+E79+E80)</f>
        <v>0</v>
      </c>
      <c r="F89" s="5">
        <f t="shared" ref="F89:L89" si="1">SUM(F9+F10+F11+F13+F15+F16+F21+F22+F23+F24+F25+F28+F29+F30+F32+F33+F34+F35+F36+F37+F38+F39+F40+F41+F42+F43+F44+F45+F46+F47+F48+F50+F51+F52+F54+F57+F61+F63+F64+F69+F70+F71+F72+F73+F74+F75+F77+F78+F79+F80)</f>
        <v>0</v>
      </c>
      <c r="G89" s="5">
        <f t="shared" si="1"/>
        <v>0</v>
      </c>
      <c r="H89" s="5">
        <f t="shared" si="1"/>
        <v>0</v>
      </c>
      <c r="I89" s="18">
        <f t="shared" si="1"/>
        <v>0</v>
      </c>
      <c r="J89" s="18">
        <f t="shared" si="1"/>
        <v>0</v>
      </c>
      <c r="K89" s="18">
        <f t="shared" si="1"/>
        <v>0</v>
      </c>
      <c r="L89" s="18">
        <f t="shared" si="1"/>
        <v>0</v>
      </c>
    </row>
    <row r="90" spans="2:13" x14ac:dyDescent="0.25">
      <c r="D90" s="6" t="s">
        <v>3474</v>
      </c>
      <c r="E90" s="5">
        <f>SUM(E12+E14+E17+E18+E19+E20+E26+E27+E31+E49+E53+E55+E56+E58+E59+E60+E62+E65+E66+E67+E68+E76)</f>
        <v>0</v>
      </c>
      <c r="F90" s="5">
        <f t="shared" ref="F90:L90" si="2">SUM(F12+F14+F17+F18+F19+F20+F26+F27+F31+F49+F53+F55+F56+F58+F59+F60+F62+F65+F66+F67+F68+F76)</f>
        <v>0</v>
      </c>
      <c r="G90" s="5">
        <f t="shared" si="2"/>
        <v>0</v>
      </c>
      <c r="H90" s="5">
        <f t="shared" si="2"/>
        <v>0</v>
      </c>
      <c r="I90" s="18">
        <f t="shared" si="2"/>
        <v>0</v>
      </c>
      <c r="J90" s="18">
        <f t="shared" si="2"/>
        <v>0</v>
      </c>
      <c r="K90" s="18">
        <f t="shared" si="2"/>
        <v>0</v>
      </c>
      <c r="L90" s="18">
        <f t="shared" si="2"/>
        <v>0</v>
      </c>
    </row>
    <row r="91" spans="2:13" x14ac:dyDescent="0.25">
      <c r="D91" s="1"/>
      <c r="E91" s="2"/>
      <c r="F91" s="2"/>
      <c r="G91" s="2"/>
      <c r="H91" s="2"/>
      <c r="I91" s="2"/>
      <c r="J91" s="2"/>
      <c r="K91" s="2"/>
      <c r="L91" s="2"/>
    </row>
    <row r="92" spans="2:13" x14ac:dyDescent="0.25">
      <c r="D92" s="13" t="s">
        <v>376</v>
      </c>
      <c r="E92" s="14">
        <f>SUM(E89,H89)</f>
        <v>0</v>
      </c>
      <c r="F92" s="148">
        <f>SUM(E88,F88,H88)</f>
        <v>0</v>
      </c>
      <c r="G92" s="159" t="s">
        <v>377</v>
      </c>
      <c r="H92" s="159"/>
      <c r="I92" s="15">
        <f>SUM(I89,L89)</f>
        <v>0</v>
      </c>
      <c r="J92" s="150">
        <f>SUM(I88,J88,L88)</f>
        <v>0</v>
      </c>
      <c r="K92" s="160" t="s">
        <v>377</v>
      </c>
      <c r="L92" s="160"/>
    </row>
    <row r="93" spans="2:13" x14ac:dyDescent="0.25">
      <c r="D93" s="13" t="s">
        <v>378</v>
      </c>
      <c r="E93" s="14">
        <f>SUM(E90,F90,H90)</f>
        <v>0</v>
      </c>
      <c r="F93" s="148"/>
      <c r="G93" s="159"/>
      <c r="H93" s="159"/>
      <c r="I93" s="15">
        <f>SUM(I90,J90,L90)</f>
        <v>0</v>
      </c>
      <c r="J93" s="150"/>
      <c r="K93" s="160"/>
      <c r="L93" s="160"/>
    </row>
  </sheetData>
  <sheetProtection algorithmName="SHA-512" hashValue="XMBTKw9f/gf/OJ2DUMOcHgM/CuVtvGdcHj+7o92kzXjbCROvxzERXLZHyZiU/Izefk8SP4of+rVWJiWGx92epA==" saltValue="gZB/326rIJAJxPGFVR2TQA==" spinCount="100000" sheet="1" objects="1" scenarios="1"/>
  <mergeCells count="21">
    <mergeCell ref="B2:M2"/>
    <mergeCell ref="B3:M3"/>
    <mergeCell ref="B4:M4"/>
    <mergeCell ref="B6:M6"/>
    <mergeCell ref="B7:B8"/>
    <mergeCell ref="C7:C8"/>
    <mergeCell ref="E7:H7"/>
    <mergeCell ref="M7:M8"/>
    <mergeCell ref="D7:D8"/>
    <mergeCell ref="I7:L7"/>
    <mergeCell ref="F92:F93"/>
    <mergeCell ref="G92:H93"/>
    <mergeCell ref="J92:J93"/>
    <mergeCell ref="K92:L93"/>
    <mergeCell ref="B81:M81"/>
    <mergeCell ref="D87:D88"/>
    <mergeCell ref="C83:M83"/>
    <mergeCell ref="I86:L86"/>
    <mergeCell ref="B82:M82"/>
    <mergeCell ref="E86:H86"/>
    <mergeCell ref="C84:M84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90A60-5EC0-46B2-BDCA-77EB423A4F35}">
  <dimension ref="B1:M119"/>
  <sheetViews>
    <sheetView topLeftCell="A98" workbookViewId="0">
      <selection activeCell="B108" sqref="B108:M108"/>
    </sheetView>
  </sheetViews>
  <sheetFormatPr defaultRowHeight="15" x14ac:dyDescent="0.25"/>
  <cols>
    <col min="1" max="1" width="9.140625" style="8"/>
    <col min="2" max="2" width="10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2739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4141</v>
      </c>
      <c r="C9" s="64" t="s">
        <v>2740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63.75" x14ac:dyDescent="0.25">
      <c r="B10" s="48" t="s">
        <v>4142</v>
      </c>
      <c r="C10" s="64" t="s">
        <v>2741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4143</v>
      </c>
      <c r="C11" s="64" t="s">
        <v>2742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63.75" x14ac:dyDescent="0.25">
      <c r="B12" s="48" t="s">
        <v>4144</v>
      </c>
      <c r="C12" s="73" t="s">
        <v>2743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63.75" x14ac:dyDescent="0.25">
      <c r="B13" s="48" t="s">
        <v>4145</v>
      </c>
      <c r="C13" s="64" t="s">
        <v>3211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63.75" x14ac:dyDescent="0.25">
      <c r="B14" s="48" t="s">
        <v>4146</v>
      </c>
      <c r="C14" s="64" t="s">
        <v>3212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38.25" x14ac:dyDescent="0.25">
      <c r="B15" s="48" t="s">
        <v>4147</v>
      </c>
      <c r="C15" s="74" t="s">
        <v>2744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4148</v>
      </c>
      <c r="C16" s="73" t="s">
        <v>2745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25.5" x14ac:dyDescent="0.25">
      <c r="B17" s="48" t="s">
        <v>4149</v>
      </c>
      <c r="C17" s="73" t="s">
        <v>2746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4150</v>
      </c>
      <c r="C18" s="73" t="s">
        <v>2747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63.75" x14ac:dyDescent="0.25">
      <c r="B19" s="48" t="s">
        <v>4151</v>
      </c>
      <c r="C19" s="73" t="s">
        <v>2748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63.75" x14ac:dyDescent="0.25">
      <c r="B20" s="48" t="s">
        <v>4152</v>
      </c>
      <c r="C20" s="73" t="s">
        <v>2749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4153</v>
      </c>
      <c r="C21" s="73" t="s">
        <v>2750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77.25" x14ac:dyDescent="0.25">
      <c r="B22" s="48" t="s">
        <v>4154</v>
      </c>
      <c r="C22" s="83" t="s">
        <v>2751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25.5" x14ac:dyDescent="0.25">
      <c r="B23" s="48" t="s">
        <v>4155</v>
      </c>
      <c r="C23" s="73" t="s">
        <v>2752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9" x14ac:dyDescent="0.25">
      <c r="B24" s="48" t="s">
        <v>4156</v>
      </c>
      <c r="C24" s="83" t="s">
        <v>3213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38.25" x14ac:dyDescent="0.25">
      <c r="B25" s="48" t="s">
        <v>4157</v>
      </c>
      <c r="C25" s="64" t="s">
        <v>2753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89.25" x14ac:dyDescent="0.25">
      <c r="B26" s="48" t="s">
        <v>4158</v>
      </c>
      <c r="C26" s="64" t="s">
        <v>2754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38.25" x14ac:dyDescent="0.25">
      <c r="B27" s="48" t="s">
        <v>4159</v>
      </c>
      <c r="C27" s="64" t="s">
        <v>2755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51" x14ac:dyDescent="0.25">
      <c r="B28" s="48" t="s">
        <v>4160</v>
      </c>
      <c r="C28" s="73" t="s">
        <v>2756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4161</v>
      </c>
      <c r="C29" s="73" t="s">
        <v>2757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4162</v>
      </c>
      <c r="C30" s="73" t="s">
        <v>2758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4163</v>
      </c>
      <c r="C31" s="73" t="s">
        <v>2759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38.25" x14ac:dyDescent="0.25">
      <c r="B32" s="48" t="s">
        <v>4164</v>
      </c>
      <c r="C32" s="73" t="s">
        <v>2760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4165</v>
      </c>
      <c r="C33" s="73" t="s">
        <v>2761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4166</v>
      </c>
      <c r="C34" s="74" t="s">
        <v>2762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76.5" x14ac:dyDescent="0.25">
      <c r="B35" s="48" t="s">
        <v>4167</v>
      </c>
      <c r="C35" s="73" t="s">
        <v>2763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38.25" x14ac:dyDescent="0.25">
      <c r="B36" s="48" t="s">
        <v>4168</v>
      </c>
      <c r="C36" s="73" t="s">
        <v>2764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51" x14ac:dyDescent="0.25">
      <c r="B37" s="48" t="s">
        <v>4169</v>
      </c>
      <c r="C37" s="64" t="s">
        <v>2765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25.5" x14ac:dyDescent="0.25">
      <c r="B38" s="48" t="s">
        <v>4170</v>
      </c>
      <c r="C38" s="74" t="s">
        <v>2766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51" x14ac:dyDescent="0.25">
      <c r="B39" s="48" t="s">
        <v>4171</v>
      </c>
      <c r="C39" s="73" t="s">
        <v>2767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63.75" x14ac:dyDescent="0.25">
      <c r="B40" s="48" t="s">
        <v>4172</v>
      </c>
      <c r="C40" s="73" t="s">
        <v>2768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51" x14ac:dyDescent="0.25">
      <c r="B41" s="48" t="s">
        <v>4173</v>
      </c>
      <c r="C41" s="73" t="s">
        <v>2769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51" x14ac:dyDescent="0.25">
      <c r="B42" s="48" t="s">
        <v>4174</v>
      </c>
      <c r="C42" s="73" t="s">
        <v>2770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38.25" x14ac:dyDescent="0.25">
      <c r="B43" s="48" t="s">
        <v>4175</v>
      </c>
      <c r="C43" s="73" t="s">
        <v>2771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115.5" x14ac:dyDescent="0.25">
      <c r="B44" s="48" t="s">
        <v>4176</v>
      </c>
      <c r="C44" s="83" t="s">
        <v>2772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51.75" x14ac:dyDescent="0.25">
      <c r="B45" s="48" t="s">
        <v>4177</v>
      </c>
      <c r="C45" s="83" t="s">
        <v>2773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39" x14ac:dyDescent="0.25">
      <c r="B46" s="48" t="s">
        <v>4178</v>
      </c>
      <c r="C46" s="83" t="s">
        <v>2774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89.25" x14ac:dyDescent="0.25">
      <c r="B47" s="48" t="s">
        <v>4179</v>
      </c>
      <c r="C47" s="74" t="s">
        <v>2775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89.25" x14ac:dyDescent="0.25">
      <c r="B48" s="48" t="s">
        <v>4180</v>
      </c>
      <c r="C48" s="73" t="s">
        <v>2776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153" x14ac:dyDescent="0.25">
      <c r="B49" s="48" t="s">
        <v>4181</v>
      </c>
      <c r="C49" s="73" t="s">
        <v>2777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76.5" x14ac:dyDescent="0.25">
      <c r="B50" s="48" t="s">
        <v>4182</v>
      </c>
      <c r="C50" s="73" t="s">
        <v>2778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63.75" x14ac:dyDescent="0.25">
      <c r="B51" s="48" t="s">
        <v>4183</v>
      </c>
      <c r="C51" s="73" t="s">
        <v>2779</v>
      </c>
      <c r="D51" s="49"/>
      <c r="E51" s="24"/>
      <c r="F51" s="24"/>
      <c r="G51" s="24"/>
      <c r="H51" s="24"/>
      <c r="I51" s="43"/>
      <c r="J51" s="43"/>
      <c r="K51" s="43"/>
      <c r="L51" s="43"/>
      <c r="M51" s="50"/>
    </row>
    <row r="52" spans="2:13" ht="38.25" x14ac:dyDescent="0.25">
      <c r="B52" s="48" t="s">
        <v>4184</v>
      </c>
      <c r="C52" s="73" t="s">
        <v>2780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51" x14ac:dyDescent="0.25">
      <c r="B53" s="48" t="s">
        <v>4185</v>
      </c>
      <c r="C53" s="73" t="s">
        <v>2781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38.25" x14ac:dyDescent="0.25">
      <c r="B54" s="48" t="s">
        <v>4186</v>
      </c>
      <c r="C54" s="73" t="s">
        <v>2782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51" x14ac:dyDescent="0.25">
      <c r="B55" s="48" t="s">
        <v>4187</v>
      </c>
      <c r="C55" s="74" t="s">
        <v>2783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63.75" x14ac:dyDescent="0.25">
      <c r="B56" s="48" t="s">
        <v>4188</v>
      </c>
      <c r="C56" s="73" t="s">
        <v>2784</v>
      </c>
      <c r="D56" s="49"/>
      <c r="E56" s="24"/>
      <c r="F56" s="24"/>
      <c r="G56" s="24"/>
      <c r="H56" s="24"/>
      <c r="I56" s="43"/>
      <c r="J56" s="43"/>
      <c r="K56" s="43"/>
      <c r="L56" s="43"/>
      <c r="M56" s="50"/>
    </row>
    <row r="57" spans="2:13" ht="63.75" x14ac:dyDescent="0.25">
      <c r="B57" s="48" t="s">
        <v>4189</v>
      </c>
      <c r="C57" s="73" t="s">
        <v>2785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25.5" x14ac:dyDescent="0.25">
      <c r="B58" s="48" t="s">
        <v>4190</v>
      </c>
      <c r="C58" s="73" t="s">
        <v>3214</v>
      </c>
      <c r="D58" s="49"/>
      <c r="E58" s="24"/>
      <c r="F58" s="24"/>
      <c r="G58" s="24"/>
      <c r="H58" s="24"/>
      <c r="I58" s="53"/>
      <c r="J58" s="53"/>
      <c r="K58" s="53"/>
      <c r="L58" s="53"/>
      <c r="M58" s="54"/>
    </row>
    <row r="59" spans="2:13" ht="38.25" x14ac:dyDescent="0.25">
      <c r="B59" s="48" t="s">
        <v>4191</v>
      </c>
      <c r="C59" s="64" t="s">
        <v>2786</v>
      </c>
      <c r="D59" s="49"/>
      <c r="E59" s="24"/>
      <c r="F59" s="24"/>
      <c r="G59" s="24"/>
      <c r="H59" s="24"/>
      <c r="I59" s="43"/>
      <c r="J59" s="43"/>
      <c r="K59" s="43"/>
      <c r="L59" s="43"/>
      <c r="M59" s="50"/>
    </row>
    <row r="60" spans="2:13" ht="38.25" x14ac:dyDescent="0.25">
      <c r="B60" s="48" t="s">
        <v>4192</v>
      </c>
      <c r="C60" s="64" t="s">
        <v>2787</v>
      </c>
      <c r="D60" s="49"/>
      <c r="E60" s="24"/>
      <c r="F60" s="24"/>
      <c r="G60" s="24"/>
      <c r="H60" s="24"/>
      <c r="I60" s="43"/>
      <c r="J60" s="43"/>
      <c r="K60" s="43"/>
      <c r="L60" s="43"/>
      <c r="M60" s="50"/>
    </row>
    <row r="61" spans="2:13" ht="140.25" x14ac:dyDescent="0.25">
      <c r="B61" s="48" t="s">
        <v>4193</v>
      </c>
      <c r="C61" s="64" t="s">
        <v>2788</v>
      </c>
      <c r="D61" s="49"/>
      <c r="E61" s="24"/>
      <c r="F61" s="24"/>
      <c r="G61" s="24"/>
      <c r="H61" s="24"/>
      <c r="I61" s="43"/>
      <c r="J61" s="43"/>
      <c r="K61" s="43"/>
      <c r="L61" s="43"/>
      <c r="M61" s="50"/>
    </row>
    <row r="62" spans="2:13" ht="51" x14ac:dyDescent="0.25">
      <c r="B62" s="48" t="s">
        <v>4194</v>
      </c>
      <c r="C62" s="73" t="s">
        <v>2789</v>
      </c>
      <c r="D62" s="49"/>
      <c r="E62" s="24"/>
      <c r="F62" s="24"/>
      <c r="G62" s="24"/>
      <c r="H62" s="24"/>
      <c r="I62" s="43"/>
      <c r="J62" s="43"/>
      <c r="K62" s="43"/>
      <c r="L62" s="43"/>
      <c r="M62" s="50"/>
    </row>
    <row r="63" spans="2:13" ht="51" x14ac:dyDescent="0.25">
      <c r="B63" s="48" t="s">
        <v>4195</v>
      </c>
      <c r="C63" s="73" t="s">
        <v>2790</v>
      </c>
      <c r="D63" s="49"/>
      <c r="E63" s="24"/>
      <c r="F63" s="24"/>
      <c r="G63" s="24"/>
      <c r="H63" s="24"/>
      <c r="I63" s="43"/>
      <c r="J63" s="43"/>
      <c r="K63" s="43"/>
      <c r="L63" s="43"/>
      <c r="M63" s="50"/>
    </row>
    <row r="64" spans="2:13" ht="63.75" x14ac:dyDescent="0.25">
      <c r="B64" s="48" t="s">
        <v>4196</v>
      </c>
      <c r="C64" s="73" t="s">
        <v>2791</v>
      </c>
      <c r="D64" s="49"/>
      <c r="E64" s="24"/>
      <c r="F64" s="24"/>
      <c r="G64" s="24"/>
      <c r="H64" s="24"/>
      <c r="I64" s="43"/>
      <c r="J64" s="43"/>
      <c r="K64" s="43"/>
      <c r="L64" s="43"/>
      <c r="M64" s="50"/>
    </row>
    <row r="65" spans="2:13" ht="63.75" x14ac:dyDescent="0.25">
      <c r="B65" s="48" t="s">
        <v>4197</v>
      </c>
      <c r="C65" s="74" t="s">
        <v>2792</v>
      </c>
      <c r="D65" s="49"/>
      <c r="E65" s="24"/>
      <c r="F65" s="24"/>
      <c r="G65" s="24"/>
      <c r="H65" s="24"/>
      <c r="I65" s="43"/>
      <c r="J65" s="43"/>
      <c r="K65" s="43"/>
      <c r="L65" s="43"/>
      <c r="M65" s="50"/>
    </row>
    <row r="66" spans="2:13" ht="76.5" x14ac:dyDescent="0.25">
      <c r="B66" s="48" t="s">
        <v>4198</v>
      </c>
      <c r="C66" s="73" t="s">
        <v>2793</v>
      </c>
      <c r="D66" s="49"/>
      <c r="E66" s="24"/>
      <c r="F66" s="24"/>
      <c r="G66" s="24"/>
      <c r="H66" s="24"/>
      <c r="I66" s="43"/>
      <c r="J66" s="43"/>
      <c r="K66" s="43"/>
      <c r="L66" s="43"/>
      <c r="M66" s="50"/>
    </row>
    <row r="67" spans="2:13" ht="76.5" x14ac:dyDescent="0.25">
      <c r="B67" s="48" t="s">
        <v>4199</v>
      </c>
      <c r="C67" s="73" t="s">
        <v>2794</v>
      </c>
      <c r="D67" s="49"/>
      <c r="E67" s="24"/>
      <c r="F67" s="24"/>
      <c r="G67" s="24"/>
      <c r="H67" s="24"/>
      <c r="I67" s="43"/>
      <c r="J67" s="43"/>
      <c r="K67" s="43"/>
      <c r="L67" s="43"/>
      <c r="M67" s="50"/>
    </row>
    <row r="68" spans="2:13" ht="63.75" x14ac:dyDescent="0.25">
      <c r="B68" s="48" t="s">
        <v>4200</v>
      </c>
      <c r="C68" s="73" t="s">
        <v>2795</v>
      </c>
      <c r="D68" s="49"/>
      <c r="E68" s="24"/>
      <c r="F68" s="24"/>
      <c r="G68" s="24"/>
      <c r="H68" s="24"/>
      <c r="I68" s="43"/>
      <c r="J68" s="43"/>
      <c r="K68" s="43"/>
      <c r="L68" s="43"/>
      <c r="M68" s="50"/>
    </row>
    <row r="69" spans="2:13" ht="63.75" x14ac:dyDescent="0.25">
      <c r="B69" s="48" t="s">
        <v>4201</v>
      </c>
      <c r="C69" s="73" t="s">
        <v>2796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63.75" x14ac:dyDescent="0.25">
      <c r="B70" s="48" t="s">
        <v>4202</v>
      </c>
      <c r="C70" s="73" t="s">
        <v>2797</v>
      </c>
      <c r="D70" s="49"/>
      <c r="E70" s="24"/>
      <c r="F70" s="24"/>
      <c r="G70" s="24"/>
      <c r="H70" s="24"/>
      <c r="I70" s="43"/>
      <c r="J70" s="43"/>
      <c r="K70" s="43"/>
      <c r="L70" s="43"/>
      <c r="M70" s="50"/>
    </row>
    <row r="71" spans="2:13" ht="38.25" x14ac:dyDescent="0.25">
      <c r="B71" s="48" t="s">
        <v>4203</v>
      </c>
      <c r="C71" s="73" t="s">
        <v>2798</v>
      </c>
      <c r="D71" s="49"/>
      <c r="E71" s="24"/>
      <c r="F71" s="24"/>
      <c r="G71" s="24"/>
      <c r="H71" s="24"/>
      <c r="I71" s="43"/>
      <c r="J71" s="43"/>
      <c r="K71" s="43"/>
      <c r="L71" s="43"/>
      <c r="M71" s="50"/>
    </row>
    <row r="72" spans="2:13" ht="39" x14ac:dyDescent="0.25">
      <c r="B72" s="48" t="s">
        <v>4204</v>
      </c>
      <c r="C72" s="83" t="s">
        <v>2799</v>
      </c>
      <c r="D72" s="49"/>
      <c r="E72" s="24"/>
      <c r="F72" s="24"/>
      <c r="G72" s="24"/>
      <c r="H72" s="24"/>
      <c r="I72" s="43"/>
      <c r="J72" s="43"/>
      <c r="K72" s="43"/>
      <c r="L72" s="43"/>
      <c r="M72" s="50"/>
    </row>
    <row r="73" spans="2:13" ht="25.5" x14ac:dyDescent="0.25">
      <c r="B73" s="48" t="s">
        <v>4205</v>
      </c>
      <c r="C73" s="73" t="s">
        <v>2800</v>
      </c>
      <c r="D73" s="49"/>
      <c r="E73" s="24"/>
      <c r="F73" s="24"/>
      <c r="G73" s="24"/>
      <c r="H73" s="24"/>
      <c r="I73" s="43"/>
      <c r="J73" s="43"/>
      <c r="K73" s="43"/>
      <c r="L73" s="43"/>
      <c r="M73" s="50"/>
    </row>
    <row r="74" spans="2:13" ht="38.25" x14ac:dyDescent="0.25">
      <c r="B74" s="48" t="s">
        <v>4206</v>
      </c>
      <c r="C74" s="73" t="s">
        <v>2801</v>
      </c>
      <c r="D74" s="49"/>
      <c r="E74" s="24"/>
      <c r="F74" s="24"/>
      <c r="G74" s="24"/>
      <c r="H74" s="24"/>
      <c r="I74" s="43"/>
      <c r="J74" s="43"/>
      <c r="K74" s="43"/>
      <c r="L74" s="43"/>
      <c r="M74" s="50"/>
    </row>
    <row r="75" spans="2:13" ht="25.5" x14ac:dyDescent="0.25">
      <c r="B75" s="48" t="s">
        <v>4207</v>
      </c>
      <c r="C75" s="64" t="s">
        <v>2802</v>
      </c>
      <c r="D75" s="49"/>
      <c r="E75" s="24"/>
      <c r="F75" s="24"/>
      <c r="G75" s="24"/>
      <c r="H75" s="24"/>
      <c r="I75" s="43"/>
      <c r="J75" s="43"/>
      <c r="K75" s="43"/>
      <c r="L75" s="43"/>
      <c r="M75" s="50"/>
    </row>
    <row r="76" spans="2:13" ht="25.5" x14ac:dyDescent="0.25">
      <c r="B76" s="48" t="s">
        <v>4208</v>
      </c>
      <c r="C76" s="64" t="s">
        <v>2803</v>
      </c>
      <c r="D76" s="49"/>
      <c r="E76" s="24"/>
      <c r="F76" s="24"/>
      <c r="G76" s="24"/>
      <c r="H76" s="24"/>
      <c r="I76" s="43"/>
      <c r="J76" s="43"/>
      <c r="K76" s="43"/>
      <c r="L76" s="43"/>
      <c r="M76" s="50"/>
    </row>
    <row r="77" spans="2:13" ht="38.25" x14ac:dyDescent="0.25">
      <c r="B77" s="48" t="s">
        <v>4209</v>
      </c>
      <c r="C77" s="64" t="s">
        <v>2804</v>
      </c>
      <c r="D77" s="49"/>
      <c r="E77" s="24"/>
      <c r="F77" s="24"/>
      <c r="G77" s="24"/>
      <c r="H77" s="24"/>
      <c r="I77" s="43"/>
      <c r="J77" s="43"/>
      <c r="K77" s="43"/>
      <c r="L77" s="43"/>
      <c r="M77" s="50"/>
    </row>
    <row r="78" spans="2:13" ht="25.5" x14ac:dyDescent="0.25">
      <c r="B78" s="48" t="s">
        <v>4210</v>
      </c>
      <c r="C78" s="73" t="s">
        <v>2805</v>
      </c>
      <c r="D78" s="49"/>
      <c r="E78" s="24"/>
      <c r="F78" s="24"/>
      <c r="G78" s="24"/>
      <c r="H78" s="24"/>
      <c r="I78" s="43"/>
      <c r="J78" s="43"/>
      <c r="K78" s="43"/>
      <c r="L78" s="43"/>
      <c r="M78" s="50"/>
    </row>
    <row r="79" spans="2:13" ht="38.25" x14ac:dyDescent="0.25">
      <c r="B79" s="48" t="s">
        <v>4211</v>
      </c>
      <c r="C79" s="73" t="s">
        <v>2806</v>
      </c>
      <c r="D79" s="49"/>
      <c r="E79" s="24"/>
      <c r="F79" s="24"/>
      <c r="G79" s="24"/>
      <c r="H79" s="24"/>
      <c r="I79" s="43"/>
      <c r="J79" s="43"/>
      <c r="K79" s="43"/>
      <c r="L79" s="43"/>
      <c r="M79" s="50"/>
    </row>
    <row r="80" spans="2:13" ht="38.25" x14ac:dyDescent="0.25">
      <c r="B80" s="48" t="s">
        <v>4212</v>
      </c>
      <c r="C80" s="73" t="s">
        <v>2807</v>
      </c>
      <c r="D80" s="49"/>
      <c r="E80" s="24"/>
      <c r="F80" s="24"/>
      <c r="G80" s="24"/>
      <c r="H80" s="24"/>
      <c r="I80" s="43"/>
      <c r="J80" s="43"/>
      <c r="K80" s="43"/>
      <c r="L80" s="43"/>
      <c r="M80" s="50"/>
    </row>
    <row r="81" spans="2:13" ht="51" x14ac:dyDescent="0.25">
      <c r="B81" s="48" t="s">
        <v>4213</v>
      </c>
      <c r="C81" s="73" t="s">
        <v>2808</v>
      </c>
      <c r="D81" s="49"/>
      <c r="E81" s="24"/>
      <c r="F81" s="24"/>
      <c r="G81" s="24"/>
      <c r="H81" s="24"/>
      <c r="I81" s="43"/>
      <c r="J81" s="43"/>
      <c r="K81" s="43"/>
      <c r="L81" s="43"/>
      <c r="M81" s="50"/>
    </row>
    <row r="82" spans="2:13" ht="51" x14ac:dyDescent="0.25">
      <c r="B82" s="48" t="s">
        <v>4214</v>
      </c>
      <c r="C82" s="73" t="s">
        <v>2809</v>
      </c>
      <c r="D82" s="49"/>
      <c r="E82" s="24"/>
      <c r="F82" s="24"/>
      <c r="G82" s="24"/>
      <c r="H82" s="24"/>
      <c r="I82" s="43"/>
      <c r="J82" s="43"/>
      <c r="K82" s="43"/>
      <c r="L82" s="43"/>
      <c r="M82" s="50"/>
    </row>
    <row r="83" spans="2:13" ht="51" x14ac:dyDescent="0.25">
      <c r="B83" s="48" t="s">
        <v>4215</v>
      </c>
      <c r="C83" s="73" t="s">
        <v>2810</v>
      </c>
      <c r="D83" s="49"/>
      <c r="E83" s="24"/>
      <c r="F83" s="24"/>
      <c r="G83" s="24"/>
      <c r="H83" s="24"/>
      <c r="I83" s="43"/>
      <c r="J83" s="43"/>
      <c r="K83" s="43"/>
      <c r="L83" s="43"/>
      <c r="M83" s="50"/>
    </row>
    <row r="84" spans="2:13" ht="63.75" x14ac:dyDescent="0.25">
      <c r="B84" s="48" t="s">
        <v>4216</v>
      </c>
      <c r="C84" s="74" t="s">
        <v>2811</v>
      </c>
      <c r="D84" s="49"/>
      <c r="E84" s="24"/>
      <c r="F84" s="24"/>
      <c r="G84" s="24"/>
      <c r="H84" s="24"/>
      <c r="I84" s="43"/>
      <c r="J84" s="43"/>
      <c r="K84" s="43"/>
      <c r="L84" s="43"/>
      <c r="M84" s="50"/>
    </row>
    <row r="85" spans="2:13" ht="63.75" x14ac:dyDescent="0.25">
      <c r="B85" s="48" t="s">
        <v>4217</v>
      </c>
      <c r="C85" s="64" t="s">
        <v>3215</v>
      </c>
      <c r="D85" s="49"/>
      <c r="E85" s="24"/>
      <c r="F85" s="24"/>
      <c r="G85" s="24"/>
      <c r="H85" s="24"/>
      <c r="I85" s="53"/>
      <c r="J85" s="53"/>
      <c r="K85" s="53"/>
      <c r="L85" s="53"/>
      <c r="M85" s="54"/>
    </row>
    <row r="86" spans="2:13" ht="51" x14ac:dyDescent="0.25">
      <c r="B86" s="48" t="s">
        <v>4218</v>
      </c>
      <c r="C86" s="74" t="s">
        <v>3216</v>
      </c>
      <c r="D86" s="49"/>
      <c r="E86" s="24"/>
      <c r="F86" s="24"/>
      <c r="G86" s="24"/>
      <c r="H86" s="24"/>
      <c r="I86" s="53"/>
      <c r="J86" s="53"/>
      <c r="K86" s="53"/>
      <c r="L86" s="53"/>
      <c r="M86" s="54"/>
    </row>
    <row r="87" spans="2:13" ht="63.75" x14ac:dyDescent="0.25">
      <c r="B87" s="48" t="s">
        <v>4219</v>
      </c>
      <c r="C87" s="64" t="s">
        <v>2812</v>
      </c>
      <c r="D87" s="49"/>
      <c r="E87" s="24"/>
      <c r="F87" s="24"/>
      <c r="G87" s="24"/>
      <c r="H87" s="24"/>
      <c r="I87" s="43"/>
      <c r="J87" s="43"/>
      <c r="K87" s="43"/>
      <c r="L87" s="43"/>
      <c r="M87" s="50"/>
    </row>
    <row r="88" spans="2:13" ht="25.5" x14ac:dyDescent="0.25">
      <c r="B88" s="48" t="s">
        <v>4220</v>
      </c>
      <c r="C88" s="74" t="s">
        <v>2813</v>
      </c>
      <c r="D88" s="49"/>
      <c r="E88" s="24"/>
      <c r="F88" s="24"/>
      <c r="G88" s="24"/>
      <c r="H88" s="24"/>
      <c r="I88" s="43"/>
      <c r="J88" s="43"/>
      <c r="K88" s="43"/>
      <c r="L88" s="43"/>
      <c r="M88" s="50"/>
    </row>
    <row r="89" spans="2:13" ht="63.75" x14ac:dyDescent="0.25">
      <c r="B89" s="48" t="s">
        <v>4221</v>
      </c>
      <c r="C89" s="73" t="s">
        <v>2814</v>
      </c>
      <c r="D89" s="49"/>
      <c r="E89" s="24"/>
      <c r="F89" s="24"/>
      <c r="G89" s="24"/>
      <c r="H89" s="24"/>
      <c r="I89" s="43"/>
      <c r="J89" s="43"/>
      <c r="K89" s="43"/>
      <c r="L89" s="43"/>
      <c r="M89" s="50"/>
    </row>
    <row r="90" spans="2:13" ht="38.25" x14ac:dyDescent="0.25">
      <c r="B90" s="48" t="s">
        <v>4222</v>
      </c>
      <c r="C90" s="73" t="s">
        <v>2815</v>
      </c>
      <c r="D90" s="49"/>
      <c r="E90" s="24"/>
      <c r="F90" s="24"/>
      <c r="G90" s="24"/>
      <c r="H90" s="24"/>
      <c r="I90" s="43"/>
      <c r="J90" s="43"/>
      <c r="K90" s="43"/>
      <c r="L90" s="43"/>
      <c r="M90" s="50"/>
    </row>
    <row r="91" spans="2:13" ht="63.75" x14ac:dyDescent="0.25">
      <c r="B91" s="48" t="s">
        <v>4223</v>
      </c>
      <c r="C91" s="73" t="s">
        <v>2816</v>
      </c>
      <c r="D91" s="49"/>
      <c r="E91" s="24"/>
      <c r="F91" s="24"/>
      <c r="G91" s="24"/>
      <c r="H91" s="24"/>
      <c r="I91" s="43"/>
      <c r="J91" s="43"/>
      <c r="K91" s="43"/>
      <c r="L91" s="43"/>
      <c r="M91" s="50"/>
    </row>
    <row r="92" spans="2:13" ht="63.75" x14ac:dyDescent="0.25">
      <c r="B92" s="48" t="s">
        <v>4224</v>
      </c>
      <c r="C92" s="73" t="s">
        <v>2817</v>
      </c>
      <c r="D92" s="49"/>
      <c r="E92" s="24"/>
      <c r="F92" s="24"/>
      <c r="G92" s="24"/>
      <c r="H92" s="24"/>
      <c r="I92" s="43"/>
      <c r="J92" s="43"/>
      <c r="K92" s="43"/>
      <c r="L92" s="43"/>
      <c r="M92" s="50"/>
    </row>
    <row r="93" spans="2:13" ht="38.25" x14ac:dyDescent="0.25">
      <c r="B93" s="48" t="s">
        <v>4225</v>
      </c>
      <c r="C93" s="73" t="s">
        <v>2818</v>
      </c>
      <c r="D93" s="49"/>
      <c r="E93" s="24"/>
      <c r="F93" s="24"/>
      <c r="G93" s="24"/>
      <c r="H93" s="24"/>
      <c r="I93" s="43"/>
      <c r="J93" s="43"/>
      <c r="K93" s="43"/>
      <c r="L93" s="43"/>
      <c r="M93" s="50"/>
    </row>
    <row r="94" spans="2:13" ht="39" x14ac:dyDescent="0.25">
      <c r="B94" s="48" t="s">
        <v>4226</v>
      </c>
      <c r="C94" s="83" t="s">
        <v>2819</v>
      </c>
      <c r="D94" s="49"/>
      <c r="E94" s="24"/>
      <c r="F94" s="24"/>
      <c r="G94" s="24"/>
      <c r="H94" s="24"/>
      <c r="I94" s="43"/>
      <c r="J94" s="43"/>
      <c r="K94" s="43"/>
      <c r="L94" s="43"/>
      <c r="M94" s="50"/>
    </row>
    <row r="95" spans="2:13" ht="39" x14ac:dyDescent="0.25">
      <c r="B95" s="48" t="s">
        <v>4227</v>
      </c>
      <c r="C95" s="83" t="s">
        <v>2820</v>
      </c>
      <c r="D95" s="49"/>
      <c r="E95" s="24"/>
      <c r="F95" s="24"/>
      <c r="G95" s="24"/>
      <c r="H95" s="24"/>
      <c r="I95" s="43"/>
      <c r="J95" s="43"/>
      <c r="K95" s="43"/>
      <c r="L95" s="43"/>
      <c r="M95" s="50"/>
    </row>
    <row r="96" spans="2:13" ht="39" x14ac:dyDescent="0.25">
      <c r="B96" s="48" t="s">
        <v>4228</v>
      </c>
      <c r="C96" s="83" t="s">
        <v>2821</v>
      </c>
      <c r="D96" s="49"/>
      <c r="E96" s="24"/>
      <c r="F96" s="24"/>
      <c r="G96" s="24"/>
      <c r="H96" s="24"/>
      <c r="I96" s="43"/>
      <c r="J96" s="43"/>
      <c r="K96" s="43"/>
      <c r="L96" s="43"/>
      <c r="M96" s="50"/>
    </row>
    <row r="97" spans="2:13" ht="38.25" x14ac:dyDescent="0.25">
      <c r="B97" s="48" t="s">
        <v>4229</v>
      </c>
      <c r="C97" s="74" t="s">
        <v>2822</v>
      </c>
      <c r="D97" s="49"/>
      <c r="E97" s="24"/>
      <c r="F97" s="24"/>
      <c r="G97" s="24"/>
      <c r="H97" s="24"/>
      <c r="I97" s="43"/>
      <c r="J97" s="43"/>
      <c r="K97" s="43"/>
      <c r="L97" s="43"/>
      <c r="M97" s="50"/>
    </row>
    <row r="98" spans="2:13" ht="25.5" x14ac:dyDescent="0.25">
      <c r="B98" s="48" t="s">
        <v>4230</v>
      </c>
      <c r="C98" s="73" t="s">
        <v>2823</v>
      </c>
      <c r="D98" s="49"/>
      <c r="E98" s="24"/>
      <c r="F98" s="24"/>
      <c r="G98" s="24"/>
      <c r="H98" s="24"/>
      <c r="I98" s="43"/>
      <c r="J98" s="43"/>
      <c r="K98" s="43"/>
      <c r="L98" s="43"/>
      <c r="M98" s="50"/>
    </row>
    <row r="99" spans="2:13" ht="38.25" x14ac:dyDescent="0.25">
      <c r="B99" s="48" t="s">
        <v>4231</v>
      </c>
      <c r="C99" s="73" t="s">
        <v>2824</v>
      </c>
      <c r="D99" s="49"/>
      <c r="E99" s="24"/>
      <c r="F99" s="24"/>
      <c r="G99" s="24"/>
      <c r="H99" s="24"/>
      <c r="I99" s="43"/>
      <c r="J99" s="43"/>
      <c r="K99" s="43"/>
      <c r="L99" s="43"/>
      <c r="M99" s="50"/>
    </row>
    <row r="100" spans="2:13" ht="51" x14ac:dyDescent="0.25">
      <c r="B100" s="48" t="s">
        <v>4232</v>
      </c>
      <c r="C100" s="73" t="s">
        <v>2825</v>
      </c>
      <c r="D100" s="49"/>
      <c r="E100" s="24"/>
      <c r="F100" s="24"/>
      <c r="G100" s="24"/>
      <c r="H100" s="24"/>
      <c r="I100" s="43"/>
      <c r="J100" s="43"/>
      <c r="K100" s="43"/>
      <c r="L100" s="43"/>
      <c r="M100" s="50"/>
    </row>
    <row r="101" spans="2:13" ht="38.25" x14ac:dyDescent="0.25">
      <c r="B101" s="48" t="s">
        <v>4233</v>
      </c>
      <c r="C101" s="73" t="s">
        <v>2249</v>
      </c>
      <c r="D101" s="49"/>
      <c r="E101" s="24"/>
      <c r="F101" s="24"/>
      <c r="G101" s="24"/>
      <c r="H101" s="24"/>
      <c r="I101" s="43"/>
      <c r="J101" s="43"/>
      <c r="K101" s="43"/>
      <c r="L101" s="43"/>
      <c r="M101" s="50"/>
    </row>
    <row r="102" spans="2:13" ht="63.75" x14ac:dyDescent="0.25">
      <c r="B102" s="48" t="s">
        <v>4234</v>
      </c>
      <c r="C102" s="73" t="s">
        <v>2826</v>
      </c>
      <c r="D102" s="49"/>
      <c r="E102" s="24"/>
      <c r="F102" s="24"/>
      <c r="G102" s="24"/>
      <c r="H102" s="24"/>
      <c r="I102" s="43"/>
      <c r="J102" s="43"/>
      <c r="K102" s="43"/>
      <c r="L102" s="43"/>
      <c r="M102" s="50"/>
    </row>
    <row r="103" spans="2:13" ht="63.75" x14ac:dyDescent="0.25">
      <c r="B103" s="48" t="s">
        <v>4235</v>
      </c>
      <c r="C103" s="73" t="s">
        <v>2827</v>
      </c>
      <c r="D103" s="49"/>
      <c r="E103" s="24"/>
      <c r="F103" s="24"/>
      <c r="G103" s="24"/>
      <c r="H103" s="24"/>
      <c r="I103" s="43"/>
      <c r="J103" s="43"/>
      <c r="K103" s="43"/>
      <c r="L103" s="43"/>
      <c r="M103" s="50"/>
    </row>
    <row r="104" spans="2:13" ht="51" x14ac:dyDescent="0.25">
      <c r="B104" s="48" t="s">
        <v>4236</v>
      </c>
      <c r="C104" s="73" t="s">
        <v>2828</v>
      </c>
      <c r="D104" s="49"/>
      <c r="E104" s="24"/>
      <c r="F104" s="24"/>
      <c r="G104" s="24"/>
      <c r="H104" s="24"/>
      <c r="I104" s="43"/>
      <c r="J104" s="43"/>
      <c r="K104" s="43"/>
      <c r="L104" s="43"/>
      <c r="M104" s="50"/>
    </row>
    <row r="105" spans="2:13" ht="63.75" x14ac:dyDescent="0.25">
      <c r="B105" s="48" t="s">
        <v>4237</v>
      </c>
      <c r="C105" s="74" t="s">
        <v>2829</v>
      </c>
      <c r="D105" s="49"/>
      <c r="E105" s="24"/>
      <c r="F105" s="24"/>
      <c r="G105" s="24"/>
      <c r="H105" s="24"/>
      <c r="I105" s="43"/>
      <c r="J105" s="43"/>
      <c r="K105" s="43"/>
      <c r="L105" s="43"/>
      <c r="M105" s="50"/>
    </row>
    <row r="106" spans="2:13" ht="38.25" x14ac:dyDescent="0.25">
      <c r="B106" s="48" t="s">
        <v>4238</v>
      </c>
      <c r="C106" s="73" t="s">
        <v>2830</v>
      </c>
      <c r="D106" s="49"/>
      <c r="E106" s="24"/>
      <c r="F106" s="24"/>
      <c r="G106" s="24"/>
      <c r="H106" s="24"/>
      <c r="I106" s="43"/>
      <c r="J106" s="43"/>
      <c r="K106" s="43"/>
      <c r="L106" s="43"/>
      <c r="M106" s="50"/>
    </row>
    <row r="107" spans="2:13" ht="15" customHeight="1" x14ac:dyDescent="0.25">
      <c r="B107" s="153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</row>
    <row r="108" spans="2:13" ht="15" customHeight="1" x14ac:dyDescent="0.25">
      <c r="B108" s="153" t="s">
        <v>425</v>
      </c>
      <c r="C108" s="153"/>
      <c r="D108" s="153"/>
      <c r="E108" s="153"/>
      <c r="F108" s="153"/>
      <c r="G108" s="153"/>
      <c r="H108" s="153"/>
      <c r="I108" s="153"/>
      <c r="J108" s="153"/>
      <c r="K108" s="153"/>
      <c r="L108" s="153"/>
      <c r="M108" s="153"/>
    </row>
    <row r="109" spans="2:13" ht="15" customHeight="1" x14ac:dyDescent="0.25">
      <c r="B109" s="16"/>
      <c r="C109" s="153" t="s">
        <v>426</v>
      </c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</row>
    <row r="110" spans="2:13" ht="15" customHeight="1" x14ac:dyDescent="0.25">
      <c r="B110" s="17"/>
      <c r="C110" s="153" t="s">
        <v>18</v>
      </c>
      <c r="D110" s="153"/>
      <c r="E110" s="153"/>
      <c r="F110" s="153"/>
      <c r="G110" s="153"/>
      <c r="H110" s="153"/>
      <c r="I110" s="153"/>
      <c r="J110" s="153"/>
      <c r="K110" s="153"/>
      <c r="L110" s="153"/>
      <c r="M110" s="153"/>
    </row>
    <row r="111" spans="2:13" x14ac:dyDescent="0.25">
      <c r="B111" s="46"/>
      <c r="C111" s="46"/>
      <c r="D111" s="46"/>
      <c r="E111" s="8"/>
      <c r="F111" s="8"/>
      <c r="G111" s="8"/>
      <c r="H111" s="8"/>
      <c r="I111" s="8"/>
      <c r="J111" s="8"/>
      <c r="K111" s="8"/>
      <c r="L111" s="8"/>
      <c r="M111" s="9"/>
    </row>
    <row r="112" spans="2:13" x14ac:dyDescent="0.25">
      <c r="B112" s="46"/>
      <c r="C112" s="46"/>
      <c r="D112" s="47" t="s">
        <v>1343</v>
      </c>
      <c r="E112" s="161" t="s">
        <v>10</v>
      </c>
      <c r="F112" s="161"/>
      <c r="G112" s="161"/>
      <c r="H112" s="161"/>
      <c r="I112" s="161" t="s">
        <v>6</v>
      </c>
      <c r="J112" s="161"/>
      <c r="K112" s="161"/>
      <c r="L112" s="161"/>
      <c r="M112" s="9"/>
    </row>
    <row r="113" spans="2:13" ht="15" customHeight="1" x14ac:dyDescent="0.25">
      <c r="B113" s="8"/>
      <c r="C113" s="9"/>
      <c r="D113" s="147" t="s">
        <v>3475</v>
      </c>
      <c r="E113" s="3" t="s">
        <v>11</v>
      </c>
      <c r="F113" s="3" t="s">
        <v>12</v>
      </c>
      <c r="G113" s="3" t="s">
        <v>13</v>
      </c>
      <c r="H113" s="3" t="s">
        <v>14</v>
      </c>
      <c r="I113" s="10" t="s">
        <v>11</v>
      </c>
      <c r="J113" s="10" t="s">
        <v>12</v>
      </c>
      <c r="K113" s="10" t="s">
        <v>13</v>
      </c>
      <c r="L113" s="10" t="s">
        <v>14</v>
      </c>
      <c r="M113" s="9"/>
    </row>
    <row r="114" spans="2:13" x14ac:dyDescent="0.25">
      <c r="B114" s="8"/>
      <c r="C114" s="9"/>
      <c r="D114" s="147"/>
      <c r="E114" s="5">
        <f>SUM(E9:E106)</f>
        <v>0</v>
      </c>
      <c r="F114" s="5">
        <f t="shared" ref="F114:L114" si="0">SUM(F9:F106)</f>
        <v>0</v>
      </c>
      <c r="G114" s="5">
        <f t="shared" si="0"/>
        <v>0</v>
      </c>
      <c r="H114" s="5">
        <f t="shared" si="0"/>
        <v>0</v>
      </c>
      <c r="I114" s="18">
        <f t="shared" si="0"/>
        <v>0</v>
      </c>
      <c r="J114" s="18">
        <f t="shared" si="0"/>
        <v>0</v>
      </c>
      <c r="K114" s="18">
        <f t="shared" si="0"/>
        <v>0</v>
      </c>
      <c r="L114" s="18">
        <f t="shared" si="0"/>
        <v>0</v>
      </c>
      <c r="M114" s="9"/>
    </row>
    <row r="115" spans="2:13" x14ac:dyDescent="0.25">
      <c r="D115" s="6" t="s">
        <v>3476</v>
      </c>
      <c r="E115" s="5">
        <f>SUM(E9+E10+E11+E12+E15+E16+E17+E18+E19+E20+E21+E22+E23+E25+E26+E27+E28+E29+E30+E31+E32+E33+E34+E35+E36+E37+E38+E39+E40+E41+E42+E43+E44+E45+E46+E47+E48+E49+E50+E51+E52+E53+E54+E55+E56+E57+E59+E60+E61+E62+E63+E64+E65+E66+E67+E68+E69+E70+E71+E72+E73+E74+E75+E76+E77+E78+E79+E80+E81+E82+E83+E84+E87+E88+E89+E90+E91+E92+E93+E94+E95+E96+E97+E98+E99+E100+E101+E102+E103+E104+E105+E106)</f>
        <v>0</v>
      </c>
      <c r="F115" s="5">
        <f t="shared" ref="F115:L115" si="1">SUM(F9+F10+F11+F12+F15+F16+F17+F18+F19+F20+F21+F22+F23+F25+F26+F27+F28+F29+F30+F31+F32+F33+F34+F35+F36+F37+F38+F39+F40+F41+F42+F43+F44+F45+F46+F47+F48+F49+F50+F51+F52+F53+F54+F55+F56+F57+F59+F60+F61+F62+F63+F64+F65+F66+F67+F68+F69+F70+F71+F72+F73+F74+F75+F76+F77+F78+F79+F80+F81+F82+F83+F84+F87+F88+F89+F90+F91+F92+F93+F94+F95+F96+F97+F98+F99+F100+F101+F102+F103+F104+F105+F106)</f>
        <v>0</v>
      </c>
      <c r="G115" s="5">
        <f t="shared" si="1"/>
        <v>0</v>
      </c>
      <c r="H115" s="5">
        <f t="shared" si="1"/>
        <v>0</v>
      </c>
      <c r="I115" s="18">
        <f t="shared" si="1"/>
        <v>0</v>
      </c>
      <c r="J115" s="18">
        <f t="shared" si="1"/>
        <v>0</v>
      </c>
      <c r="K115" s="18">
        <f t="shared" si="1"/>
        <v>0</v>
      </c>
      <c r="L115" s="18">
        <f t="shared" si="1"/>
        <v>0</v>
      </c>
    </row>
    <row r="116" spans="2:13" x14ac:dyDescent="0.25">
      <c r="D116" s="6" t="s">
        <v>1169</v>
      </c>
      <c r="E116" s="5">
        <f>SUM(E13+E14+E24+E58+E85+E86)</f>
        <v>0</v>
      </c>
      <c r="F116" s="5">
        <f t="shared" ref="F116:L116" si="2">SUM(F13+F14+F24+F58+F85+F86)</f>
        <v>0</v>
      </c>
      <c r="G116" s="5">
        <f t="shared" si="2"/>
        <v>0</v>
      </c>
      <c r="H116" s="5">
        <f t="shared" si="2"/>
        <v>0</v>
      </c>
      <c r="I116" s="18">
        <f t="shared" si="2"/>
        <v>0</v>
      </c>
      <c r="J116" s="18">
        <f t="shared" si="2"/>
        <v>0</v>
      </c>
      <c r="K116" s="18">
        <f t="shared" si="2"/>
        <v>0</v>
      </c>
      <c r="L116" s="18">
        <f t="shared" si="2"/>
        <v>0</v>
      </c>
    </row>
    <row r="117" spans="2:13" x14ac:dyDescent="0.25">
      <c r="D117" s="1"/>
      <c r="E117" s="2"/>
      <c r="F117" s="2"/>
      <c r="G117" s="2"/>
      <c r="H117" s="2"/>
      <c r="I117" s="2"/>
      <c r="J117" s="2"/>
      <c r="K117" s="2"/>
      <c r="L117" s="2"/>
    </row>
    <row r="118" spans="2:13" x14ac:dyDescent="0.25">
      <c r="D118" s="13" t="s">
        <v>376</v>
      </c>
      <c r="E118" s="14">
        <f>SUM(E115,H115)</f>
        <v>0</v>
      </c>
      <c r="F118" s="148">
        <f>SUM(E114,F114,H114)</f>
        <v>0</v>
      </c>
      <c r="G118" s="159" t="s">
        <v>377</v>
      </c>
      <c r="H118" s="159"/>
      <c r="I118" s="15">
        <f>SUM(I115,L115)</f>
        <v>0</v>
      </c>
      <c r="J118" s="150">
        <f>SUM(I114,J114,L114)</f>
        <v>0</v>
      </c>
      <c r="K118" s="160" t="s">
        <v>377</v>
      </c>
      <c r="L118" s="160"/>
    </row>
    <row r="119" spans="2:13" x14ac:dyDescent="0.25">
      <c r="D119" s="13" t="s">
        <v>378</v>
      </c>
      <c r="E119" s="14">
        <f>SUM(E116,F116,H116)</f>
        <v>0</v>
      </c>
      <c r="F119" s="148"/>
      <c r="G119" s="159"/>
      <c r="H119" s="159"/>
      <c r="I119" s="15">
        <f>SUM(I116,J116,L116)</f>
        <v>0</v>
      </c>
      <c r="J119" s="150"/>
      <c r="K119" s="160"/>
      <c r="L119" s="160"/>
    </row>
  </sheetData>
  <sheetProtection algorithmName="SHA-512" hashValue="2AFqIN94OV8tAOxqqUv2xCIaBkTqDbK8KZmcJKunCFOICLllUiE7x9xyMQz0snNsSVgulLSQ0jHTgq8nqiJ0Ug==" saltValue="0xIHkh0lvNGFRWgngdLfaw==" spinCount="100000" sheet="1" objects="1" scenarios="1"/>
  <mergeCells count="21">
    <mergeCell ref="B2:M2"/>
    <mergeCell ref="B3:M3"/>
    <mergeCell ref="B4:M4"/>
    <mergeCell ref="B6:M6"/>
    <mergeCell ref="B7:B8"/>
    <mergeCell ref="C7:C8"/>
    <mergeCell ref="E7:H7"/>
    <mergeCell ref="M7:M8"/>
    <mergeCell ref="D7:D8"/>
    <mergeCell ref="I7:L7"/>
    <mergeCell ref="F118:F119"/>
    <mergeCell ref="G118:H119"/>
    <mergeCell ref="J118:J119"/>
    <mergeCell ref="K118:L119"/>
    <mergeCell ref="B107:M107"/>
    <mergeCell ref="D113:D114"/>
    <mergeCell ref="C109:M109"/>
    <mergeCell ref="I112:L112"/>
    <mergeCell ref="B108:M108"/>
    <mergeCell ref="E112:H112"/>
    <mergeCell ref="C110:M110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A802-AA98-485C-BD25-D00A2C5CA4B1}">
  <dimension ref="B1:M90"/>
  <sheetViews>
    <sheetView topLeftCell="A66" workbookViewId="0">
      <selection activeCell="L82" sqref="L82"/>
    </sheetView>
  </sheetViews>
  <sheetFormatPr defaultRowHeight="15" x14ac:dyDescent="0.25"/>
  <cols>
    <col min="1" max="1" width="9.140625" style="8"/>
    <col min="2" max="2" width="10.42578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2831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4239</v>
      </c>
      <c r="C9" s="64" t="s">
        <v>2832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4240</v>
      </c>
      <c r="C10" s="64" t="s">
        <v>2833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63.75" x14ac:dyDescent="0.25">
      <c r="B11" s="48" t="s">
        <v>4241</v>
      </c>
      <c r="C11" s="64" t="s">
        <v>2834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63.75" x14ac:dyDescent="0.25">
      <c r="B12" s="48" t="s">
        <v>4242</v>
      </c>
      <c r="C12" s="64" t="s">
        <v>2835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63.75" x14ac:dyDescent="0.25">
      <c r="B13" s="48" t="s">
        <v>4243</v>
      </c>
      <c r="C13" s="74" t="s">
        <v>2835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4244</v>
      </c>
      <c r="C14" s="73" t="s">
        <v>2836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38.25" x14ac:dyDescent="0.25">
      <c r="B15" s="48" t="s">
        <v>4245</v>
      </c>
      <c r="C15" s="73" t="s">
        <v>2837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4246</v>
      </c>
      <c r="C16" s="73" t="s">
        <v>2838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4247</v>
      </c>
      <c r="C17" s="73" t="s">
        <v>2839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4248</v>
      </c>
      <c r="C18" s="73" t="s">
        <v>2840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76.5" x14ac:dyDescent="0.25">
      <c r="B19" s="48" t="s">
        <v>4249</v>
      </c>
      <c r="C19" s="73" t="s">
        <v>2841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9" x14ac:dyDescent="0.25">
      <c r="B20" s="48" t="s">
        <v>4250</v>
      </c>
      <c r="C20" s="83" t="s">
        <v>2842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4251</v>
      </c>
      <c r="C21" s="73" t="s">
        <v>3217</v>
      </c>
      <c r="D21" s="49"/>
      <c r="E21" s="24"/>
      <c r="F21" s="24"/>
      <c r="G21" s="24"/>
      <c r="H21" s="24"/>
      <c r="I21" s="53"/>
      <c r="J21" s="53"/>
      <c r="K21" s="53"/>
      <c r="L21" s="53"/>
      <c r="M21" s="54"/>
    </row>
    <row r="22" spans="2:13" ht="76.5" x14ac:dyDescent="0.25">
      <c r="B22" s="48" t="s">
        <v>4252</v>
      </c>
      <c r="C22" s="64" t="s">
        <v>2843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63.75" x14ac:dyDescent="0.25">
      <c r="B23" s="48" t="s">
        <v>4253</v>
      </c>
      <c r="C23" s="64" t="s">
        <v>2844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25.5" x14ac:dyDescent="0.25">
      <c r="B24" s="48" t="s">
        <v>4254</v>
      </c>
      <c r="C24" s="64" t="s">
        <v>3218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76.5" x14ac:dyDescent="0.25">
      <c r="B25" s="48" t="s">
        <v>4255</v>
      </c>
      <c r="C25" s="73" t="s">
        <v>3219</v>
      </c>
      <c r="D25" s="49"/>
      <c r="E25" s="24"/>
      <c r="F25" s="24"/>
      <c r="G25" s="24"/>
      <c r="H25" s="24"/>
      <c r="I25" s="53"/>
      <c r="J25" s="53"/>
      <c r="K25" s="53"/>
      <c r="L25" s="53"/>
      <c r="M25" s="54"/>
    </row>
    <row r="26" spans="2:13" ht="63.75" x14ac:dyDescent="0.25">
      <c r="B26" s="48" t="s">
        <v>4256</v>
      </c>
      <c r="C26" s="73" t="s">
        <v>3220</v>
      </c>
      <c r="D26" s="49"/>
      <c r="E26" s="24"/>
      <c r="F26" s="24"/>
      <c r="G26" s="24"/>
      <c r="H26" s="24"/>
      <c r="I26" s="53"/>
      <c r="J26" s="53"/>
      <c r="K26" s="53"/>
      <c r="L26" s="53"/>
      <c r="M26" s="54"/>
    </row>
    <row r="27" spans="2:13" ht="38.25" x14ac:dyDescent="0.25">
      <c r="B27" s="48" t="s">
        <v>4257</v>
      </c>
      <c r="C27" s="73" t="s">
        <v>2845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51" x14ac:dyDescent="0.25">
      <c r="B28" s="48" t="s">
        <v>4258</v>
      </c>
      <c r="C28" s="73" t="s">
        <v>3221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ht="38.25" x14ac:dyDescent="0.25">
      <c r="B29" s="48" t="s">
        <v>4259</v>
      </c>
      <c r="C29" s="73" t="s">
        <v>2846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51" x14ac:dyDescent="0.25">
      <c r="B30" s="48" t="s">
        <v>4260</v>
      </c>
      <c r="C30" s="73" t="s">
        <v>2847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63.75" x14ac:dyDescent="0.25">
      <c r="B31" s="48" t="s">
        <v>4261</v>
      </c>
      <c r="C31" s="73" t="s">
        <v>3222</v>
      </c>
      <c r="D31" s="49"/>
      <c r="E31" s="24"/>
      <c r="F31" s="24"/>
      <c r="G31" s="24"/>
      <c r="H31" s="24"/>
      <c r="I31" s="53"/>
      <c r="J31" s="53"/>
      <c r="K31" s="53"/>
      <c r="L31" s="53"/>
      <c r="M31" s="54"/>
    </row>
    <row r="32" spans="2:13" ht="63.75" x14ac:dyDescent="0.25">
      <c r="B32" s="48" t="s">
        <v>4262</v>
      </c>
      <c r="C32" s="73" t="s">
        <v>3223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51" x14ac:dyDescent="0.25">
      <c r="B33" s="48" t="s">
        <v>4263</v>
      </c>
      <c r="C33" s="73" t="s">
        <v>2848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4264</v>
      </c>
      <c r="C34" s="64" t="s">
        <v>2849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63.75" x14ac:dyDescent="0.25">
      <c r="B35" s="48" t="s">
        <v>4265</v>
      </c>
      <c r="C35" s="74" t="s">
        <v>2850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38.25" x14ac:dyDescent="0.25">
      <c r="B36" s="48" t="s">
        <v>4266</v>
      </c>
      <c r="C36" s="73" t="s">
        <v>2851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63.75" x14ac:dyDescent="0.25">
      <c r="B37" s="48" t="s">
        <v>4267</v>
      </c>
      <c r="C37" s="73" t="s">
        <v>3224</v>
      </c>
      <c r="D37" s="49"/>
      <c r="E37" s="24"/>
      <c r="F37" s="24"/>
      <c r="G37" s="24"/>
      <c r="H37" s="24"/>
      <c r="I37" s="53"/>
      <c r="J37" s="53"/>
      <c r="K37" s="53"/>
      <c r="L37" s="53"/>
      <c r="M37" s="54"/>
    </row>
    <row r="38" spans="2:13" ht="51" x14ac:dyDescent="0.25">
      <c r="B38" s="48" t="s">
        <v>4268</v>
      </c>
      <c r="C38" s="73" t="s">
        <v>2852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38.25" x14ac:dyDescent="0.25">
      <c r="B39" s="48" t="s">
        <v>4269</v>
      </c>
      <c r="C39" s="73" t="s">
        <v>2853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38.25" x14ac:dyDescent="0.25">
      <c r="B40" s="48" t="s">
        <v>4270</v>
      </c>
      <c r="C40" s="73" t="s">
        <v>3225</v>
      </c>
      <c r="D40" s="49"/>
      <c r="E40" s="24"/>
      <c r="F40" s="24"/>
      <c r="G40" s="24"/>
      <c r="H40" s="24"/>
      <c r="I40" s="53"/>
      <c r="J40" s="53"/>
      <c r="K40" s="53"/>
      <c r="L40" s="53"/>
      <c r="M40" s="54"/>
    </row>
    <row r="41" spans="2:13" ht="25.5" x14ac:dyDescent="0.25">
      <c r="B41" s="48" t="s">
        <v>4271</v>
      </c>
      <c r="C41" s="73" t="s">
        <v>3226</v>
      </c>
      <c r="D41" s="49"/>
      <c r="E41" s="24"/>
      <c r="F41" s="24"/>
      <c r="G41" s="24"/>
      <c r="H41" s="24"/>
      <c r="I41" s="53"/>
      <c r="J41" s="53"/>
      <c r="K41" s="53"/>
      <c r="L41" s="53"/>
      <c r="M41" s="54"/>
    </row>
    <row r="42" spans="2:13" ht="38.25" x14ac:dyDescent="0.25">
      <c r="B42" s="48" t="s">
        <v>4272</v>
      </c>
      <c r="C42" s="64" t="s">
        <v>3227</v>
      </c>
      <c r="D42" s="49"/>
      <c r="E42" s="24"/>
      <c r="F42" s="24"/>
      <c r="G42" s="24"/>
      <c r="H42" s="24"/>
      <c r="I42" s="53"/>
      <c r="J42" s="53"/>
      <c r="K42" s="53"/>
      <c r="L42" s="53"/>
      <c r="M42" s="54"/>
    </row>
    <row r="43" spans="2:13" ht="51.75" x14ac:dyDescent="0.25">
      <c r="B43" s="48" t="s">
        <v>4273</v>
      </c>
      <c r="C43" s="83" t="s">
        <v>2854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25.5" x14ac:dyDescent="0.25">
      <c r="B44" s="48" t="s">
        <v>4274</v>
      </c>
      <c r="C44" s="74" t="s">
        <v>2855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63.75" x14ac:dyDescent="0.25">
      <c r="B45" s="48" t="s">
        <v>4275</v>
      </c>
      <c r="C45" s="73" t="s">
        <v>2856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38.25" x14ac:dyDescent="0.25">
      <c r="B46" s="48" t="s">
        <v>4276</v>
      </c>
      <c r="C46" s="73" t="s">
        <v>2857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38.25" x14ac:dyDescent="0.25">
      <c r="B47" s="48" t="s">
        <v>4277</v>
      </c>
      <c r="C47" s="73" t="s">
        <v>2858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25.5" x14ac:dyDescent="0.25">
      <c r="B48" s="48" t="s">
        <v>4278</v>
      </c>
      <c r="C48" s="64" t="s">
        <v>3228</v>
      </c>
      <c r="D48" s="49"/>
      <c r="E48" s="24"/>
      <c r="F48" s="24"/>
      <c r="G48" s="24"/>
      <c r="H48" s="24"/>
      <c r="I48" s="53"/>
      <c r="J48" s="53"/>
      <c r="K48" s="53"/>
      <c r="L48" s="53"/>
      <c r="M48" s="54"/>
    </row>
    <row r="49" spans="2:13" ht="38.25" x14ac:dyDescent="0.25">
      <c r="B49" s="48" t="s">
        <v>4279</v>
      </c>
      <c r="C49" s="73" t="s">
        <v>2859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38.25" x14ac:dyDescent="0.25">
      <c r="B50" s="48" t="s">
        <v>4280</v>
      </c>
      <c r="C50" s="64" t="s">
        <v>3229</v>
      </c>
      <c r="D50" s="49"/>
      <c r="E50" s="24"/>
      <c r="F50" s="24"/>
      <c r="G50" s="24"/>
      <c r="H50" s="24"/>
      <c r="I50" s="53"/>
      <c r="J50" s="53"/>
      <c r="K50" s="53"/>
      <c r="L50" s="53"/>
      <c r="M50" s="54"/>
    </row>
    <row r="51" spans="2:13" ht="38.25" x14ac:dyDescent="0.25">
      <c r="B51" s="48" t="s">
        <v>4281</v>
      </c>
      <c r="C51" s="73" t="s">
        <v>3230</v>
      </c>
      <c r="D51" s="49"/>
      <c r="E51" s="24"/>
      <c r="F51" s="24"/>
      <c r="G51" s="24"/>
      <c r="H51" s="24"/>
      <c r="I51" s="53"/>
      <c r="J51" s="53"/>
      <c r="K51" s="53"/>
      <c r="L51" s="53"/>
      <c r="M51" s="54"/>
    </row>
    <row r="52" spans="2:13" ht="47.25" customHeight="1" x14ac:dyDescent="0.25">
      <c r="B52" s="48" t="s">
        <v>4282</v>
      </c>
      <c r="C52" s="73" t="s">
        <v>3231</v>
      </c>
      <c r="D52" s="49"/>
      <c r="E52" s="24"/>
      <c r="F52" s="24"/>
      <c r="G52" s="24"/>
      <c r="H52" s="24"/>
      <c r="I52" s="53"/>
      <c r="J52" s="53"/>
      <c r="K52" s="53"/>
      <c r="L52" s="53"/>
      <c r="M52" s="54"/>
    </row>
    <row r="53" spans="2:13" ht="38.25" x14ac:dyDescent="0.25">
      <c r="B53" s="48" t="s">
        <v>4283</v>
      </c>
      <c r="C53" s="73" t="s">
        <v>2860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51" x14ac:dyDescent="0.25">
      <c r="B54" s="48" t="s">
        <v>4284</v>
      </c>
      <c r="C54" s="73" t="s">
        <v>2861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38.25" x14ac:dyDescent="0.25">
      <c r="B55" s="48" t="s">
        <v>4285</v>
      </c>
      <c r="C55" s="64" t="s">
        <v>2862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39" x14ac:dyDescent="0.25">
      <c r="B56" s="48" t="s">
        <v>4286</v>
      </c>
      <c r="C56" s="83" t="s">
        <v>3232</v>
      </c>
      <c r="D56" s="49"/>
      <c r="E56" s="24"/>
      <c r="F56" s="24"/>
      <c r="G56" s="24"/>
      <c r="H56" s="24"/>
      <c r="I56" s="53"/>
      <c r="J56" s="53"/>
      <c r="K56" s="53"/>
      <c r="L56" s="53"/>
      <c r="M56" s="54"/>
    </row>
    <row r="57" spans="2:13" ht="25.5" x14ac:dyDescent="0.25">
      <c r="B57" s="48" t="s">
        <v>4287</v>
      </c>
      <c r="C57" s="64" t="s">
        <v>2863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25.5" x14ac:dyDescent="0.25">
      <c r="B58" s="48" t="s">
        <v>4288</v>
      </c>
      <c r="C58" s="73" t="s">
        <v>3233</v>
      </c>
      <c r="D58" s="49"/>
      <c r="E58" s="24"/>
      <c r="F58" s="24"/>
      <c r="G58" s="24"/>
      <c r="H58" s="24"/>
      <c r="I58" s="53"/>
      <c r="J58" s="53"/>
      <c r="K58" s="53"/>
      <c r="L58" s="53"/>
      <c r="M58" s="54"/>
    </row>
    <row r="59" spans="2:13" ht="25.5" x14ac:dyDescent="0.25">
      <c r="B59" s="48" t="s">
        <v>4289</v>
      </c>
      <c r="C59" s="64" t="s">
        <v>3234</v>
      </c>
      <c r="D59" s="49"/>
      <c r="E59" s="24"/>
      <c r="F59" s="24"/>
      <c r="G59" s="24"/>
      <c r="H59" s="24"/>
      <c r="I59" s="53"/>
      <c r="J59" s="53"/>
      <c r="K59" s="53"/>
      <c r="L59" s="53"/>
      <c r="M59" s="54"/>
    </row>
    <row r="60" spans="2:13" ht="25.5" x14ac:dyDescent="0.25">
      <c r="B60" s="48" t="s">
        <v>4290</v>
      </c>
      <c r="C60" s="64" t="s">
        <v>3235</v>
      </c>
      <c r="D60" s="49"/>
      <c r="E60" s="24"/>
      <c r="F60" s="24"/>
      <c r="G60" s="24"/>
      <c r="H60" s="24"/>
      <c r="I60" s="53"/>
      <c r="J60" s="53"/>
      <c r="K60" s="53"/>
      <c r="L60" s="53"/>
      <c r="M60" s="54"/>
    </row>
    <row r="61" spans="2:13" ht="38.25" x14ac:dyDescent="0.25">
      <c r="B61" s="48" t="s">
        <v>4291</v>
      </c>
      <c r="C61" s="64" t="s">
        <v>3236</v>
      </c>
      <c r="D61" s="49"/>
      <c r="E61" s="24"/>
      <c r="F61" s="24"/>
      <c r="G61" s="24"/>
      <c r="H61" s="24"/>
      <c r="I61" s="53"/>
      <c r="J61" s="53"/>
      <c r="K61" s="53"/>
      <c r="L61" s="53"/>
      <c r="M61" s="54"/>
    </row>
    <row r="62" spans="2:13" ht="25.5" x14ac:dyDescent="0.25">
      <c r="B62" s="48" t="s">
        <v>4292</v>
      </c>
      <c r="C62" s="73" t="s">
        <v>3237</v>
      </c>
      <c r="D62" s="49"/>
      <c r="E62" s="24"/>
      <c r="F62" s="24"/>
      <c r="G62" s="24"/>
      <c r="H62" s="24"/>
      <c r="I62" s="53"/>
      <c r="J62" s="53"/>
      <c r="K62" s="53"/>
      <c r="L62" s="53"/>
      <c r="M62" s="54"/>
    </row>
    <row r="63" spans="2:13" ht="25.5" x14ac:dyDescent="0.25">
      <c r="B63" s="48" t="s">
        <v>4293</v>
      </c>
      <c r="C63" s="73" t="s">
        <v>3238</v>
      </c>
      <c r="D63" s="49"/>
      <c r="E63" s="24"/>
      <c r="F63" s="24"/>
      <c r="G63" s="24"/>
      <c r="H63" s="24"/>
      <c r="I63" s="53"/>
      <c r="J63" s="53"/>
      <c r="K63" s="53"/>
      <c r="L63" s="53"/>
      <c r="M63" s="54"/>
    </row>
    <row r="64" spans="2:13" ht="25.5" x14ac:dyDescent="0.25">
      <c r="B64" s="48" t="s">
        <v>4294</v>
      </c>
      <c r="C64" s="73" t="s">
        <v>3239</v>
      </c>
      <c r="D64" s="49"/>
      <c r="E64" s="24"/>
      <c r="F64" s="24"/>
      <c r="G64" s="24"/>
      <c r="H64" s="24"/>
      <c r="I64" s="53"/>
      <c r="J64" s="53"/>
      <c r="K64" s="53"/>
      <c r="L64" s="53"/>
      <c r="M64" s="54"/>
    </row>
    <row r="65" spans="2:13" ht="25.5" x14ac:dyDescent="0.25">
      <c r="B65" s="48" t="s">
        <v>4295</v>
      </c>
      <c r="C65" s="64" t="s">
        <v>3240</v>
      </c>
      <c r="D65" s="49"/>
      <c r="E65" s="24"/>
      <c r="F65" s="24"/>
      <c r="G65" s="24"/>
      <c r="H65" s="24"/>
      <c r="I65" s="53"/>
      <c r="J65" s="53"/>
      <c r="K65" s="53"/>
      <c r="L65" s="53"/>
      <c r="M65" s="54"/>
    </row>
    <row r="66" spans="2:13" x14ac:dyDescent="0.25">
      <c r="B66" s="48" t="s">
        <v>4296</v>
      </c>
      <c r="C66" s="73" t="s">
        <v>3241</v>
      </c>
      <c r="D66" s="49"/>
      <c r="E66" s="24"/>
      <c r="F66" s="24"/>
      <c r="G66" s="24"/>
      <c r="H66" s="24"/>
      <c r="I66" s="53"/>
      <c r="J66" s="53"/>
      <c r="K66" s="53"/>
      <c r="L66" s="53"/>
      <c r="M66" s="54"/>
    </row>
    <row r="67" spans="2:13" ht="51" x14ac:dyDescent="0.25">
      <c r="B67" s="48" t="s">
        <v>4297</v>
      </c>
      <c r="C67" s="73" t="s">
        <v>2864</v>
      </c>
      <c r="D67" s="49"/>
      <c r="E67" s="24"/>
      <c r="F67" s="24"/>
      <c r="G67" s="24"/>
      <c r="H67" s="24"/>
      <c r="I67" s="43"/>
      <c r="J67" s="43"/>
      <c r="K67" s="43"/>
      <c r="L67" s="43"/>
      <c r="M67" s="50"/>
    </row>
    <row r="68" spans="2:13" ht="51.75" x14ac:dyDescent="0.25">
      <c r="B68" s="48" t="s">
        <v>4298</v>
      </c>
      <c r="C68" s="83" t="s">
        <v>2865</v>
      </c>
      <c r="D68" s="49"/>
      <c r="E68" s="24"/>
      <c r="F68" s="24"/>
      <c r="G68" s="24"/>
      <c r="H68" s="24"/>
      <c r="I68" s="43"/>
      <c r="J68" s="43"/>
      <c r="K68" s="43"/>
      <c r="L68" s="43"/>
      <c r="M68" s="50"/>
    </row>
    <row r="69" spans="2:13" ht="25.5" x14ac:dyDescent="0.25">
      <c r="B69" s="48" t="s">
        <v>4299</v>
      </c>
      <c r="C69" s="73" t="s">
        <v>2866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25.5" x14ac:dyDescent="0.25">
      <c r="B70" s="48" t="s">
        <v>4300</v>
      </c>
      <c r="C70" s="73" t="s">
        <v>2867</v>
      </c>
      <c r="D70" s="49"/>
      <c r="E70" s="24"/>
      <c r="F70" s="24"/>
      <c r="G70" s="24"/>
      <c r="H70" s="24"/>
      <c r="I70" s="43"/>
      <c r="J70" s="43"/>
      <c r="K70" s="43"/>
      <c r="L70" s="43"/>
      <c r="M70" s="50"/>
    </row>
    <row r="71" spans="2:13" ht="25.5" x14ac:dyDescent="0.25">
      <c r="B71" s="48" t="s">
        <v>4301</v>
      </c>
      <c r="C71" s="64" t="s">
        <v>2868</v>
      </c>
      <c r="D71" s="49"/>
      <c r="E71" s="24"/>
      <c r="F71" s="24"/>
      <c r="G71" s="24"/>
      <c r="H71" s="24"/>
      <c r="I71" s="43"/>
      <c r="J71" s="43"/>
      <c r="K71" s="43"/>
      <c r="L71" s="43"/>
      <c r="M71" s="50"/>
    </row>
    <row r="72" spans="2:13" ht="51" x14ac:dyDescent="0.25">
      <c r="B72" s="48" t="s">
        <v>4302</v>
      </c>
      <c r="C72" s="64" t="s">
        <v>2869</v>
      </c>
      <c r="D72" s="49"/>
      <c r="E72" s="24"/>
      <c r="F72" s="24"/>
      <c r="G72" s="24"/>
      <c r="H72" s="24"/>
      <c r="I72" s="43"/>
      <c r="J72" s="43"/>
      <c r="K72" s="43"/>
      <c r="L72" s="43"/>
      <c r="M72" s="50"/>
    </row>
    <row r="73" spans="2:13" ht="51" x14ac:dyDescent="0.25">
      <c r="B73" s="48" t="s">
        <v>4303</v>
      </c>
      <c r="C73" s="64" t="s">
        <v>2870</v>
      </c>
      <c r="D73" s="49"/>
      <c r="E73" s="24"/>
      <c r="F73" s="24"/>
      <c r="G73" s="24"/>
      <c r="H73" s="24"/>
      <c r="I73" s="43"/>
      <c r="J73" s="43"/>
      <c r="K73" s="43"/>
      <c r="L73" s="43"/>
      <c r="M73" s="50"/>
    </row>
    <row r="74" spans="2:13" ht="76.5" x14ac:dyDescent="0.25">
      <c r="B74" s="48" t="s">
        <v>4304</v>
      </c>
      <c r="C74" s="73" t="s">
        <v>2871</v>
      </c>
      <c r="D74" s="49"/>
      <c r="E74" s="24"/>
      <c r="F74" s="24"/>
      <c r="G74" s="24"/>
      <c r="H74" s="24"/>
      <c r="I74" s="43"/>
      <c r="J74" s="43"/>
      <c r="K74" s="43"/>
      <c r="L74" s="43"/>
      <c r="M74" s="50"/>
    </row>
    <row r="75" spans="2:13" ht="38.25" x14ac:dyDescent="0.25">
      <c r="B75" s="48" t="s">
        <v>4305</v>
      </c>
      <c r="C75" s="73" t="s">
        <v>2872</v>
      </c>
      <c r="D75" s="49"/>
      <c r="E75" s="24"/>
      <c r="F75" s="24"/>
      <c r="G75" s="24"/>
      <c r="H75" s="24"/>
      <c r="I75" s="43"/>
      <c r="J75" s="43"/>
      <c r="K75" s="43"/>
      <c r="L75" s="43"/>
      <c r="M75" s="50"/>
    </row>
    <row r="76" spans="2:13" ht="63.75" x14ac:dyDescent="0.25">
      <c r="B76" s="48" t="s">
        <v>4306</v>
      </c>
      <c r="C76" s="73" t="s">
        <v>2873</v>
      </c>
      <c r="D76" s="49"/>
      <c r="E76" s="24"/>
      <c r="F76" s="24"/>
      <c r="G76" s="24"/>
      <c r="H76" s="24"/>
      <c r="I76" s="43"/>
      <c r="J76" s="43"/>
      <c r="K76" s="43"/>
      <c r="L76" s="43"/>
      <c r="M76" s="50"/>
    </row>
    <row r="77" spans="2:13" ht="25.5" x14ac:dyDescent="0.25">
      <c r="B77" s="48" t="s">
        <v>4307</v>
      </c>
      <c r="C77" s="73" t="s">
        <v>2874</v>
      </c>
      <c r="D77" s="49"/>
      <c r="E77" s="24"/>
      <c r="F77" s="24"/>
      <c r="G77" s="24"/>
      <c r="H77" s="24"/>
      <c r="I77" s="43"/>
      <c r="J77" s="43"/>
      <c r="K77" s="43"/>
      <c r="L77" s="43"/>
      <c r="M77" s="50"/>
    </row>
    <row r="78" spans="2:13" x14ac:dyDescent="0.25">
      <c r="B78" s="55"/>
      <c r="C78" s="115"/>
      <c r="D78" s="16"/>
      <c r="E78" s="21"/>
      <c r="F78" s="21"/>
      <c r="G78" s="21"/>
      <c r="H78" s="21"/>
      <c r="I78" s="21"/>
      <c r="J78" s="21"/>
      <c r="K78" s="21"/>
      <c r="L78" s="21"/>
      <c r="M78" s="16"/>
    </row>
    <row r="79" spans="2:13" ht="15" customHeight="1" x14ac:dyDescent="0.25">
      <c r="B79" s="153" t="s">
        <v>425</v>
      </c>
      <c r="C79" s="153"/>
      <c r="D79" s="153"/>
      <c r="E79" s="153"/>
      <c r="F79" s="153"/>
      <c r="G79" s="153"/>
      <c r="H79" s="153"/>
      <c r="I79" s="153"/>
      <c r="J79" s="153"/>
      <c r="K79" s="153"/>
      <c r="L79" s="153"/>
      <c r="M79" s="153"/>
    </row>
    <row r="80" spans="2:13" ht="15" customHeight="1" x14ac:dyDescent="0.25">
      <c r="B80" s="16"/>
      <c r="C80" s="153" t="s">
        <v>426</v>
      </c>
      <c r="D80" s="153"/>
      <c r="E80" s="153"/>
      <c r="F80" s="153"/>
      <c r="G80" s="153"/>
      <c r="H80" s="153"/>
      <c r="I80" s="153"/>
      <c r="J80" s="153"/>
      <c r="K80" s="153"/>
      <c r="L80" s="153"/>
      <c r="M80" s="153"/>
    </row>
    <row r="81" spans="2:13" ht="15" customHeight="1" x14ac:dyDescent="0.25">
      <c r="B81" s="17"/>
      <c r="C81" s="153" t="s">
        <v>18</v>
      </c>
      <c r="D81" s="153"/>
      <c r="E81" s="153"/>
      <c r="F81" s="153"/>
      <c r="G81" s="153"/>
      <c r="H81" s="153"/>
      <c r="I81" s="153"/>
      <c r="J81" s="153"/>
      <c r="K81" s="153"/>
      <c r="L81" s="153"/>
      <c r="M81" s="153"/>
    </row>
    <row r="82" spans="2:13" x14ac:dyDescent="0.25">
      <c r="B82" s="46"/>
      <c r="C82" s="46"/>
      <c r="D82" s="46"/>
      <c r="E82" s="8"/>
      <c r="F82" s="8"/>
      <c r="G82" s="8"/>
      <c r="H82" s="8"/>
      <c r="I82" s="8"/>
      <c r="J82" s="8"/>
      <c r="K82" s="8"/>
      <c r="L82" s="8"/>
      <c r="M82" s="9"/>
    </row>
    <row r="83" spans="2:13" x14ac:dyDescent="0.25">
      <c r="B83" s="46"/>
      <c r="C83" s="46"/>
      <c r="D83" s="47" t="s">
        <v>1343</v>
      </c>
      <c r="E83" s="161" t="s">
        <v>10</v>
      </c>
      <c r="F83" s="161"/>
      <c r="G83" s="161"/>
      <c r="H83" s="161"/>
      <c r="I83" s="161" t="s">
        <v>6</v>
      </c>
      <c r="J83" s="161"/>
      <c r="K83" s="161"/>
      <c r="L83" s="161"/>
      <c r="M83" s="9"/>
    </row>
    <row r="84" spans="2:13" ht="15" customHeight="1" x14ac:dyDescent="0.25">
      <c r="B84" s="8"/>
      <c r="C84" s="9"/>
      <c r="D84" s="192" t="s">
        <v>3477</v>
      </c>
      <c r="E84" s="193" t="s">
        <v>11</v>
      </c>
      <c r="F84" s="193" t="s">
        <v>12</v>
      </c>
      <c r="G84" s="193" t="s">
        <v>13</v>
      </c>
      <c r="H84" s="193" t="s">
        <v>14</v>
      </c>
      <c r="I84" s="194" t="s">
        <v>11</v>
      </c>
      <c r="J84" s="194" t="s">
        <v>12</v>
      </c>
      <c r="K84" s="194" t="s">
        <v>13</v>
      </c>
      <c r="L84" s="194" t="s">
        <v>14</v>
      </c>
      <c r="M84" s="9"/>
    </row>
    <row r="85" spans="2:13" x14ac:dyDescent="0.25">
      <c r="B85" s="8"/>
      <c r="C85" s="9"/>
      <c r="D85" s="192"/>
      <c r="E85" s="195">
        <f>SUM(E9:E77)</f>
        <v>0</v>
      </c>
      <c r="F85" s="195">
        <f t="shared" ref="F85:L85" si="0">SUM(F9:F77)</f>
        <v>0</v>
      </c>
      <c r="G85" s="195">
        <f t="shared" si="0"/>
        <v>0</v>
      </c>
      <c r="H85" s="195">
        <f t="shared" si="0"/>
        <v>0</v>
      </c>
      <c r="I85" s="196">
        <f t="shared" si="0"/>
        <v>0</v>
      </c>
      <c r="J85" s="196">
        <f t="shared" si="0"/>
        <v>0</v>
      </c>
      <c r="K85" s="196">
        <f t="shared" si="0"/>
        <v>0</v>
      </c>
      <c r="L85" s="196">
        <f t="shared" si="0"/>
        <v>0</v>
      </c>
      <c r="M85" s="9"/>
    </row>
    <row r="86" spans="2:13" x14ac:dyDescent="0.25">
      <c r="D86" s="197" t="s">
        <v>3478</v>
      </c>
      <c r="E86" s="195">
        <f>SUM(E9+E10+E11+E13+E14+E15+E16+E17+E18+E19+E20+E22+E23+E27+E29+E30+E33+E34+E35+E36+E38+E39+E43+E44+E45+E46+E47+E49+E53+E54+E55+E57+E67+E68+E69+E70+E71+E72+E73+E74+E75+E76+E77)</f>
        <v>0</v>
      </c>
      <c r="F86" s="195">
        <f t="shared" ref="F86:L86" si="1">SUM(F9+F10+F11+F13+F14+F15+F16+F17+F18+F19+F20+F22+F23+F27+F29+F30+F33+F34+F35+F36+F38+F39+F43+F44+F45+F46+F47+F49+F53+F54+F55+F57+F67+F68+F69+F70+F71+F72+F73+F74+F75+F76+F77)</f>
        <v>0</v>
      </c>
      <c r="G86" s="195">
        <f t="shared" si="1"/>
        <v>0</v>
      </c>
      <c r="H86" s="195">
        <f t="shared" si="1"/>
        <v>0</v>
      </c>
      <c r="I86" s="196">
        <f t="shared" si="1"/>
        <v>0</v>
      </c>
      <c r="J86" s="196">
        <f t="shared" si="1"/>
        <v>0</v>
      </c>
      <c r="K86" s="196">
        <f t="shared" si="1"/>
        <v>0</v>
      </c>
      <c r="L86" s="196">
        <f t="shared" si="1"/>
        <v>0</v>
      </c>
    </row>
    <row r="87" spans="2:13" x14ac:dyDescent="0.25">
      <c r="D87" s="197" t="s">
        <v>3479</v>
      </c>
      <c r="E87" s="195">
        <f>SUM(E12+E21+E24+E25+E26+E28+E31+E32+E37+E40+E41+E42+E48+E50+E51+E52+E56+E58+E59+E60+E61+E62+E63+E64+E65+E66)</f>
        <v>0</v>
      </c>
      <c r="F87" s="195">
        <f t="shared" ref="F87:L87" si="2">SUM(F12+F21+F24+F25+F26+F28+F31+F32+F37+F40+F41+F42+F48+F50+F51+F52+F56+F58+F59+F60+F61+F62+F63+F64+F65+F66)</f>
        <v>0</v>
      </c>
      <c r="G87" s="195">
        <f t="shared" si="2"/>
        <v>0</v>
      </c>
      <c r="H87" s="195">
        <f t="shared" si="2"/>
        <v>0</v>
      </c>
      <c r="I87" s="196">
        <f t="shared" si="2"/>
        <v>0</v>
      </c>
      <c r="J87" s="196">
        <f t="shared" si="2"/>
        <v>0</v>
      </c>
      <c r="K87" s="196">
        <f t="shared" si="2"/>
        <v>0</v>
      </c>
      <c r="L87" s="196">
        <f t="shared" si="2"/>
        <v>0</v>
      </c>
    </row>
    <row r="88" spans="2:13" x14ac:dyDescent="0.25">
      <c r="D88" s="198"/>
      <c r="E88" s="199"/>
      <c r="F88" s="199"/>
      <c r="G88" s="199"/>
      <c r="H88" s="199"/>
      <c r="I88" s="199"/>
      <c r="J88" s="199"/>
      <c r="K88" s="199"/>
      <c r="L88" s="199"/>
    </row>
    <row r="89" spans="2:13" x14ac:dyDescent="0.25">
      <c r="D89" s="200" t="s">
        <v>376</v>
      </c>
      <c r="E89" s="201">
        <f>SUM(E86,H86)</f>
        <v>0</v>
      </c>
      <c r="F89" s="202">
        <f>SUM(E85,F85,H85)</f>
        <v>0</v>
      </c>
      <c r="G89" s="203" t="s">
        <v>377</v>
      </c>
      <c r="H89" s="203"/>
      <c r="I89" s="204">
        <f>SUM(I86,L86)</f>
        <v>0</v>
      </c>
      <c r="J89" s="205">
        <f>SUM(I85,J85,L85)</f>
        <v>0</v>
      </c>
      <c r="K89" s="206" t="s">
        <v>377</v>
      </c>
      <c r="L89" s="206"/>
    </row>
    <row r="90" spans="2:13" x14ac:dyDescent="0.25">
      <c r="D90" s="200" t="s">
        <v>378</v>
      </c>
      <c r="E90" s="201">
        <f>SUM(E87,F87,H87)</f>
        <v>0</v>
      </c>
      <c r="F90" s="202"/>
      <c r="G90" s="203"/>
      <c r="H90" s="203"/>
      <c r="I90" s="204">
        <f>SUM(I87,J87,L87)</f>
        <v>0</v>
      </c>
      <c r="J90" s="205"/>
      <c r="K90" s="206"/>
      <c r="L90" s="206"/>
    </row>
  </sheetData>
  <sheetProtection algorithmName="SHA-512" hashValue="l9mSUPk5nWkzRR/Ng6MSbgqIMd9nDUUi5WrdJy+vJ8VrjNj9cl1wqIM91/L6344nIzwhNFAXgu1fOBS3pnlzYA==" saltValue="l6Rv5H5U4pDH8i+vPxYkEA==" spinCount="100000" sheet="1" objects="1" scenarios="1"/>
  <mergeCells count="20">
    <mergeCell ref="B79:M79"/>
    <mergeCell ref="C80:M80"/>
    <mergeCell ref="D7:D8"/>
    <mergeCell ref="E7:H7"/>
    <mergeCell ref="I7:L7"/>
    <mergeCell ref="M7:M8"/>
    <mergeCell ref="B2:M2"/>
    <mergeCell ref="B3:M3"/>
    <mergeCell ref="B4:M4"/>
    <mergeCell ref="B6:M6"/>
    <mergeCell ref="B7:B8"/>
    <mergeCell ref="C7:C8"/>
    <mergeCell ref="C81:M81"/>
    <mergeCell ref="F89:F90"/>
    <mergeCell ref="G89:H90"/>
    <mergeCell ref="J89:J90"/>
    <mergeCell ref="K89:L90"/>
    <mergeCell ref="D84:D85"/>
    <mergeCell ref="E83:H83"/>
    <mergeCell ref="I83:L8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43C56-E6A0-4BEB-9904-03DE61DA1556}">
  <dimension ref="B1:M84"/>
  <sheetViews>
    <sheetView topLeftCell="A62" workbookViewId="0">
      <selection activeCell="F21" sqref="F21"/>
    </sheetView>
  </sheetViews>
  <sheetFormatPr defaultRowHeight="15" x14ac:dyDescent="0.25"/>
  <cols>
    <col min="1" max="1" width="9.140625" style="8"/>
    <col min="2" max="2" width="11.710937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2875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4308</v>
      </c>
      <c r="C9" s="64" t="s">
        <v>2876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4309</v>
      </c>
      <c r="C10" s="64" t="s">
        <v>2877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4310</v>
      </c>
      <c r="C11" s="64" t="s">
        <v>2878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25.5" x14ac:dyDescent="0.25">
      <c r="B12" s="48" t="s">
        <v>4311</v>
      </c>
      <c r="C12" s="73" t="s">
        <v>2879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4312</v>
      </c>
      <c r="C13" s="74" t="s">
        <v>2880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51" x14ac:dyDescent="0.25">
      <c r="B14" s="48" t="s">
        <v>4313</v>
      </c>
      <c r="C14" s="73" t="s">
        <v>2881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4314</v>
      </c>
      <c r="C15" s="73" t="s">
        <v>2882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4315</v>
      </c>
      <c r="C16" s="73" t="s">
        <v>2883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51" x14ac:dyDescent="0.25">
      <c r="B17" s="48" t="s">
        <v>4316</v>
      </c>
      <c r="C17" s="73" t="s">
        <v>2884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4317</v>
      </c>
      <c r="C18" s="73" t="s">
        <v>2885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63.75" x14ac:dyDescent="0.25">
      <c r="B19" s="48" t="s">
        <v>4318</v>
      </c>
      <c r="C19" s="73" t="s">
        <v>2886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9" x14ac:dyDescent="0.25">
      <c r="B20" s="48" t="s">
        <v>4319</v>
      </c>
      <c r="C20" s="83" t="s">
        <v>2887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63.75" x14ac:dyDescent="0.25">
      <c r="B21" s="48" t="s">
        <v>4320</v>
      </c>
      <c r="C21" s="73" t="s">
        <v>2888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4321</v>
      </c>
      <c r="C22" s="64" t="s">
        <v>2889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51" x14ac:dyDescent="0.25">
      <c r="B23" s="48" t="s">
        <v>4322</v>
      </c>
      <c r="C23" s="64" t="s">
        <v>2890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4323</v>
      </c>
      <c r="C24" s="64" t="s">
        <v>2891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4324</v>
      </c>
      <c r="C25" s="73" t="s">
        <v>2892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51" x14ac:dyDescent="0.25">
      <c r="B26" s="48" t="s">
        <v>4325</v>
      </c>
      <c r="C26" s="73" t="s">
        <v>2893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25.5" x14ac:dyDescent="0.25">
      <c r="B27" s="48" t="s">
        <v>4326</v>
      </c>
      <c r="C27" s="73" t="s">
        <v>2894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38.25" x14ac:dyDescent="0.25">
      <c r="B28" s="48" t="s">
        <v>4327</v>
      </c>
      <c r="C28" s="73" t="s">
        <v>2895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63.75" x14ac:dyDescent="0.25">
      <c r="B29" s="48" t="s">
        <v>4330</v>
      </c>
      <c r="C29" s="64" t="s">
        <v>3242</v>
      </c>
      <c r="D29" s="49"/>
      <c r="E29" s="24"/>
      <c r="F29" s="24"/>
      <c r="G29" s="24"/>
      <c r="H29" s="24"/>
      <c r="I29" s="53"/>
      <c r="J29" s="53"/>
      <c r="K29" s="53"/>
      <c r="L29" s="53"/>
      <c r="M29" s="54"/>
    </row>
    <row r="30" spans="2:13" ht="25.5" x14ac:dyDescent="0.25">
      <c r="B30" s="48" t="s">
        <v>4331</v>
      </c>
      <c r="C30" s="64" t="s">
        <v>3243</v>
      </c>
      <c r="D30" s="49"/>
      <c r="E30" s="24"/>
      <c r="F30" s="24"/>
      <c r="G30" s="24"/>
      <c r="H30" s="24"/>
      <c r="I30" s="53"/>
      <c r="J30" s="53"/>
      <c r="K30" s="53"/>
      <c r="L30" s="53"/>
      <c r="M30" s="54"/>
    </row>
    <row r="31" spans="2:13" ht="76.5" x14ac:dyDescent="0.25">
      <c r="B31" s="48" t="s">
        <v>4328</v>
      </c>
      <c r="C31" s="74" t="s">
        <v>2896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" x14ac:dyDescent="0.25">
      <c r="B32" s="48" t="s">
        <v>4332</v>
      </c>
      <c r="C32" s="73" t="s">
        <v>3244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25.5" x14ac:dyDescent="0.25">
      <c r="B33" s="48" t="s">
        <v>4329</v>
      </c>
      <c r="C33" s="73" t="s">
        <v>2897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4333</v>
      </c>
      <c r="C34" s="64" t="s">
        <v>2898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25.5" x14ac:dyDescent="0.25">
      <c r="B35" s="48" t="s">
        <v>4334</v>
      </c>
      <c r="C35" s="73" t="s">
        <v>3245</v>
      </c>
      <c r="D35" s="49"/>
      <c r="E35" s="24"/>
      <c r="F35" s="24"/>
      <c r="G35" s="24"/>
      <c r="H35" s="24"/>
      <c r="I35" s="53"/>
      <c r="J35" s="53"/>
      <c r="K35" s="53"/>
      <c r="L35" s="53"/>
      <c r="M35" s="54"/>
    </row>
    <row r="36" spans="2:13" ht="63.75" x14ac:dyDescent="0.25">
      <c r="B36" s="48" t="s">
        <v>4335</v>
      </c>
      <c r="C36" s="73" t="s">
        <v>2899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38.25" x14ac:dyDescent="0.25">
      <c r="B37" s="48" t="s">
        <v>4336</v>
      </c>
      <c r="C37" s="73" t="s">
        <v>2900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51" x14ac:dyDescent="0.25">
      <c r="B38" s="48" t="s">
        <v>4337</v>
      </c>
      <c r="C38" s="73" t="s">
        <v>3246</v>
      </c>
      <c r="D38" s="49"/>
      <c r="E38" s="24"/>
      <c r="F38" s="24"/>
      <c r="G38" s="24"/>
      <c r="H38" s="24"/>
      <c r="I38" s="53"/>
      <c r="J38" s="53"/>
      <c r="K38" s="53"/>
      <c r="L38" s="53"/>
      <c r="M38" s="54"/>
    </row>
    <row r="39" spans="2:13" ht="38.25" x14ac:dyDescent="0.25">
      <c r="B39" s="48" t="s">
        <v>4338</v>
      </c>
      <c r="C39" s="73" t="s">
        <v>2901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51" x14ac:dyDescent="0.25">
      <c r="B40" s="48" t="s">
        <v>4339</v>
      </c>
      <c r="C40" s="73" t="s">
        <v>2902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26.25" x14ac:dyDescent="0.25">
      <c r="B41" s="48" t="s">
        <v>4340</v>
      </c>
      <c r="C41" s="83" t="s">
        <v>2903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51" x14ac:dyDescent="0.25">
      <c r="B42" s="48" t="s">
        <v>4341</v>
      </c>
      <c r="C42" s="64" t="s">
        <v>3247</v>
      </c>
      <c r="D42" s="49"/>
      <c r="E42" s="24"/>
      <c r="F42" s="24"/>
      <c r="G42" s="24"/>
      <c r="H42" s="24"/>
      <c r="I42" s="53"/>
      <c r="J42" s="53"/>
      <c r="K42" s="53"/>
      <c r="L42" s="53"/>
      <c r="M42" s="54"/>
    </row>
    <row r="43" spans="2:13" ht="64.5" x14ac:dyDescent="0.25">
      <c r="B43" s="48" t="s">
        <v>4342</v>
      </c>
      <c r="C43" s="83" t="s">
        <v>2904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76.5" x14ac:dyDescent="0.25">
      <c r="B44" s="48" t="s">
        <v>4343</v>
      </c>
      <c r="C44" s="74" t="s">
        <v>2905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38.25" x14ac:dyDescent="0.25">
      <c r="B45" s="48" t="s">
        <v>4344</v>
      </c>
      <c r="C45" s="73" t="s">
        <v>2906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51" x14ac:dyDescent="0.25">
      <c r="B46" s="48" t="s">
        <v>4345</v>
      </c>
      <c r="C46" s="73" t="s">
        <v>2907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25.5" x14ac:dyDescent="0.25">
      <c r="B47" s="48" t="s">
        <v>4346</v>
      </c>
      <c r="C47" s="73" t="s">
        <v>2908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25.5" x14ac:dyDescent="0.25">
      <c r="B48" s="48" t="s">
        <v>4347</v>
      </c>
      <c r="C48" s="73" t="s">
        <v>2909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38.25" x14ac:dyDescent="0.25">
      <c r="B49" s="48" t="s">
        <v>4348</v>
      </c>
      <c r="C49" s="73" t="s">
        <v>2910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25.5" x14ac:dyDescent="0.25">
      <c r="B50" s="48" t="s">
        <v>4349</v>
      </c>
      <c r="C50" s="73" t="s">
        <v>3248</v>
      </c>
      <c r="D50" s="49"/>
      <c r="E50" s="24"/>
      <c r="F50" s="24"/>
      <c r="G50" s="24"/>
      <c r="H50" s="24"/>
      <c r="I50" s="53"/>
      <c r="J50" s="53"/>
      <c r="K50" s="53"/>
      <c r="L50" s="53"/>
      <c r="M50" s="54"/>
    </row>
    <row r="51" spans="2:13" ht="51" x14ac:dyDescent="0.25">
      <c r="B51" s="48" t="s">
        <v>4350</v>
      </c>
      <c r="C51" s="64" t="s">
        <v>3249</v>
      </c>
      <c r="D51" s="49"/>
      <c r="E51" s="24"/>
      <c r="F51" s="24"/>
      <c r="G51" s="24"/>
      <c r="H51" s="24"/>
      <c r="I51" s="53"/>
      <c r="J51" s="53"/>
      <c r="K51" s="53"/>
      <c r="L51" s="53"/>
      <c r="M51" s="54"/>
    </row>
    <row r="52" spans="2:13" ht="25.5" x14ac:dyDescent="0.25">
      <c r="B52" s="48" t="s">
        <v>4351</v>
      </c>
      <c r="C52" s="73" t="s">
        <v>3250</v>
      </c>
      <c r="D52" s="49"/>
      <c r="E52" s="24"/>
      <c r="F52" s="24"/>
      <c r="G52" s="24"/>
      <c r="H52" s="24"/>
      <c r="I52" s="53"/>
      <c r="J52" s="53"/>
      <c r="K52" s="53"/>
      <c r="L52" s="53"/>
      <c r="M52" s="54"/>
    </row>
    <row r="53" spans="2:13" ht="25.5" x14ac:dyDescent="0.25">
      <c r="B53" s="48" t="s">
        <v>4352</v>
      </c>
      <c r="C53" s="73" t="s">
        <v>3251</v>
      </c>
      <c r="D53" s="49"/>
      <c r="E53" s="24"/>
      <c r="F53" s="24"/>
      <c r="G53" s="24"/>
      <c r="H53" s="24"/>
      <c r="I53" s="53"/>
      <c r="J53" s="53"/>
      <c r="K53" s="53"/>
      <c r="L53" s="53"/>
      <c r="M53" s="54"/>
    </row>
    <row r="54" spans="2:13" ht="38.25" x14ac:dyDescent="0.25">
      <c r="B54" s="48" t="s">
        <v>4353</v>
      </c>
      <c r="C54" s="73" t="s">
        <v>3252</v>
      </c>
      <c r="D54" s="49"/>
      <c r="E54" s="24"/>
      <c r="F54" s="24"/>
      <c r="G54" s="24"/>
      <c r="H54" s="24"/>
      <c r="I54" s="53"/>
      <c r="J54" s="53"/>
      <c r="K54" s="53"/>
      <c r="L54" s="53"/>
      <c r="M54" s="54"/>
    </row>
    <row r="55" spans="2:13" ht="25.5" x14ac:dyDescent="0.25">
      <c r="B55" s="48" t="s">
        <v>4354</v>
      </c>
      <c r="C55" s="64" t="s">
        <v>2911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25.5" x14ac:dyDescent="0.25">
      <c r="B56" s="48" t="s">
        <v>4355</v>
      </c>
      <c r="C56" s="64" t="s">
        <v>2912</v>
      </c>
      <c r="D56" s="49"/>
      <c r="E56" s="24"/>
      <c r="F56" s="24"/>
      <c r="G56" s="24"/>
      <c r="H56" s="24"/>
      <c r="I56" s="43"/>
      <c r="J56" s="43"/>
      <c r="K56" s="43"/>
      <c r="L56" s="43"/>
      <c r="M56" s="50"/>
    </row>
    <row r="57" spans="2:13" ht="51" x14ac:dyDescent="0.25">
      <c r="B57" s="48" t="s">
        <v>4356</v>
      </c>
      <c r="C57" s="73" t="s">
        <v>2913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51" x14ac:dyDescent="0.25">
      <c r="B58" s="48" t="s">
        <v>4357</v>
      </c>
      <c r="C58" s="73" t="s">
        <v>2914</v>
      </c>
      <c r="D58" s="49"/>
      <c r="E58" s="24"/>
      <c r="F58" s="24"/>
      <c r="G58" s="24"/>
      <c r="H58" s="24"/>
      <c r="I58" s="43"/>
      <c r="J58" s="43"/>
      <c r="K58" s="43"/>
      <c r="L58" s="43"/>
      <c r="M58" s="50"/>
    </row>
    <row r="59" spans="2:13" ht="38.25" x14ac:dyDescent="0.25">
      <c r="B59" s="48" t="s">
        <v>4358</v>
      </c>
      <c r="C59" s="73" t="s">
        <v>3253</v>
      </c>
      <c r="D59" s="49"/>
      <c r="E59" s="24"/>
      <c r="F59" s="24"/>
      <c r="G59" s="24"/>
      <c r="H59" s="24"/>
      <c r="I59" s="53"/>
      <c r="J59" s="53"/>
      <c r="K59" s="53"/>
      <c r="L59" s="53"/>
      <c r="M59" s="54"/>
    </row>
    <row r="60" spans="2:13" ht="25.5" x14ac:dyDescent="0.25">
      <c r="B60" s="48" t="s">
        <v>4359</v>
      </c>
      <c r="C60" s="74" t="s">
        <v>2915</v>
      </c>
      <c r="D60" s="49"/>
      <c r="E60" s="24"/>
      <c r="F60" s="24"/>
      <c r="G60" s="24"/>
      <c r="H60" s="24"/>
      <c r="I60" s="43"/>
      <c r="J60" s="43"/>
      <c r="K60" s="43"/>
      <c r="L60" s="43"/>
      <c r="M60" s="50"/>
    </row>
    <row r="61" spans="2:13" ht="38.25" x14ac:dyDescent="0.25">
      <c r="B61" s="48" t="s">
        <v>4360</v>
      </c>
      <c r="C61" s="73" t="s">
        <v>3254</v>
      </c>
      <c r="D61" s="49"/>
      <c r="E61" s="24"/>
      <c r="F61" s="24"/>
      <c r="G61" s="24"/>
      <c r="H61" s="24"/>
      <c r="I61" s="53"/>
      <c r="J61" s="53"/>
      <c r="K61" s="53"/>
      <c r="L61" s="53"/>
      <c r="M61" s="54"/>
    </row>
    <row r="62" spans="2:13" ht="38.25" x14ac:dyDescent="0.25">
      <c r="B62" s="48" t="s">
        <v>4361</v>
      </c>
      <c r="C62" s="73" t="s">
        <v>3255</v>
      </c>
      <c r="D62" s="49"/>
      <c r="E62" s="24"/>
      <c r="F62" s="24"/>
      <c r="G62" s="24"/>
      <c r="H62" s="24"/>
      <c r="I62" s="53"/>
      <c r="J62" s="53"/>
      <c r="K62" s="53"/>
      <c r="L62" s="53"/>
      <c r="M62" s="54"/>
    </row>
    <row r="63" spans="2:13" ht="38.25" x14ac:dyDescent="0.25">
      <c r="B63" s="48" t="s">
        <v>4362</v>
      </c>
      <c r="C63" s="73" t="s">
        <v>2916</v>
      </c>
      <c r="D63" s="49"/>
      <c r="E63" s="24"/>
      <c r="F63" s="24"/>
      <c r="G63" s="24"/>
      <c r="H63" s="24"/>
      <c r="I63" s="43"/>
      <c r="J63" s="43"/>
      <c r="K63" s="43"/>
      <c r="L63" s="43"/>
      <c r="M63" s="50"/>
    </row>
    <row r="64" spans="2:13" ht="25.5" x14ac:dyDescent="0.25">
      <c r="B64" s="48" t="s">
        <v>4363</v>
      </c>
      <c r="C64" s="73" t="s">
        <v>2917</v>
      </c>
      <c r="D64" s="49"/>
      <c r="E64" s="24"/>
      <c r="F64" s="24"/>
      <c r="G64" s="24"/>
      <c r="H64" s="24"/>
      <c r="I64" s="43"/>
      <c r="J64" s="43"/>
      <c r="K64" s="43"/>
      <c r="L64" s="43"/>
      <c r="M64" s="50"/>
    </row>
    <row r="65" spans="2:13" ht="25.5" x14ac:dyDescent="0.25">
      <c r="B65" s="48" t="s">
        <v>4364</v>
      </c>
      <c r="C65" s="73" t="s">
        <v>2918</v>
      </c>
      <c r="D65" s="49"/>
      <c r="E65" s="24"/>
      <c r="F65" s="24"/>
      <c r="G65" s="24"/>
      <c r="H65" s="24"/>
      <c r="I65" s="43"/>
      <c r="J65" s="43"/>
      <c r="K65" s="43"/>
      <c r="L65" s="43"/>
      <c r="M65" s="50"/>
    </row>
    <row r="66" spans="2:13" ht="63.75" x14ac:dyDescent="0.25">
      <c r="B66" s="48" t="s">
        <v>4365</v>
      </c>
      <c r="C66" s="73" t="s">
        <v>2919</v>
      </c>
      <c r="D66" s="49"/>
      <c r="E66" s="24"/>
      <c r="F66" s="24"/>
      <c r="G66" s="24"/>
      <c r="H66" s="24"/>
      <c r="I66" s="43"/>
      <c r="J66" s="43"/>
      <c r="K66" s="43"/>
      <c r="L66" s="43"/>
      <c r="M66" s="50"/>
    </row>
    <row r="67" spans="2:13" ht="51.75" x14ac:dyDescent="0.25">
      <c r="B67" s="48" t="s">
        <v>4366</v>
      </c>
      <c r="C67" s="83" t="s">
        <v>2920</v>
      </c>
      <c r="D67" s="49"/>
      <c r="E67" s="24"/>
      <c r="F67" s="24"/>
      <c r="G67" s="24"/>
      <c r="H67" s="24"/>
      <c r="I67" s="43"/>
      <c r="J67" s="43"/>
      <c r="K67" s="43"/>
      <c r="L67" s="43"/>
      <c r="M67" s="50"/>
    </row>
    <row r="68" spans="2:13" ht="38.25" x14ac:dyDescent="0.25">
      <c r="B68" s="48" t="s">
        <v>4367</v>
      </c>
      <c r="C68" s="73" t="s">
        <v>2921</v>
      </c>
      <c r="D68" s="49"/>
      <c r="E68" s="24"/>
      <c r="F68" s="24"/>
      <c r="G68" s="24"/>
      <c r="H68" s="24"/>
      <c r="I68" s="43"/>
      <c r="J68" s="43"/>
      <c r="K68" s="43"/>
      <c r="L68" s="43"/>
      <c r="M68" s="50"/>
    </row>
    <row r="69" spans="2:13" ht="25.5" x14ac:dyDescent="0.25">
      <c r="B69" s="48" t="s">
        <v>4368</v>
      </c>
      <c r="C69" s="73" t="s">
        <v>2922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38.25" x14ac:dyDescent="0.25">
      <c r="B70" s="48" t="s">
        <v>4369</v>
      </c>
      <c r="C70" s="64" t="s">
        <v>2923</v>
      </c>
      <c r="D70" s="49"/>
      <c r="E70" s="24"/>
      <c r="F70" s="24"/>
      <c r="G70" s="24"/>
      <c r="H70" s="24"/>
      <c r="I70" s="43"/>
      <c r="J70" s="43"/>
      <c r="K70" s="43"/>
      <c r="L70" s="43"/>
      <c r="M70" s="50"/>
    </row>
    <row r="71" spans="2:13" ht="38.25" x14ac:dyDescent="0.25">
      <c r="B71" s="48" t="s">
        <v>4370</v>
      </c>
      <c r="C71" s="64" t="s">
        <v>2924</v>
      </c>
      <c r="D71" s="49"/>
      <c r="E71" s="24"/>
      <c r="F71" s="24"/>
      <c r="G71" s="24"/>
      <c r="H71" s="24"/>
      <c r="I71" s="43"/>
      <c r="J71" s="43"/>
      <c r="K71" s="43"/>
      <c r="L71" s="43"/>
      <c r="M71" s="50"/>
    </row>
    <row r="72" spans="2:13" x14ac:dyDescent="0.25">
      <c r="B72" s="55"/>
      <c r="C72" s="207"/>
      <c r="D72" s="16"/>
      <c r="E72" s="21"/>
      <c r="F72" s="21"/>
      <c r="G72" s="21"/>
      <c r="H72" s="21"/>
      <c r="I72" s="21"/>
      <c r="J72" s="21"/>
      <c r="K72" s="21"/>
      <c r="L72" s="21"/>
      <c r="M72" s="16"/>
    </row>
    <row r="73" spans="2:13" ht="15" customHeight="1" x14ac:dyDescent="0.25">
      <c r="B73" s="153" t="s">
        <v>425</v>
      </c>
      <c r="C73" s="153"/>
      <c r="D73" s="153"/>
      <c r="E73" s="153"/>
      <c r="F73" s="153"/>
      <c r="G73" s="153"/>
      <c r="H73" s="153"/>
      <c r="I73" s="153"/>
      <c r="J73" s="153"/>
      <c r="K73" s="153"/>
      <c r="L73" s="153"/>
      <c r="M73" s="153"/>
    </row>
    <row r="74" spans="2:13" ht="15" customHeight="1" x14ac:dyDescent="0.25">
      <c r="B74" s="16"/>
      <c r="C74" s="153" t="s">
        <v>426</v>
      </c>
      <c r="D74" s="153"/>
      <c r="E74" s="153"/>
      <c r="F74" s="153"/>
      <c r="G74" s="153"/>
      <c r="H74" s="153"/>
      <c r="I74" s="153"/>
      <c r="J74" s="153"/>
      <c r="K74" s="153"/>
      <c r="L74" s="153"/>
      <c r="M74" s="153"/>
    </row>
    <row r="75" spans="2:13" ht="15" customHeight="1" x14ac:dyDescent="0.25">
      <c r="B75" s="17"/>
      <c r="C75" s="153" t="s">
        <v>18</v>
      </c>
      <c r="D75" s="153"/>
      <c r="E75" s="153"/>
      <c r="F75" s="153"/>
      <c r="G75" s="153"/>
      <c r="H75" s="153"/>
      <c r="I75" s="153"/>
      <c r="J75" s="153"/>
      <c r="K75" s="153"/>
      <c r="L75" s="153"/>
      <c r="M75" s="153"/>
    </row>
    <row r="76" spans="2:13" x14ac:dyDescent="0.25">
      <c r="B76" s="46"/>
      <c r="C76" s="46"/>
      <c r="D76" s="46"/>
      <c r="E76" s="8"/>
      <c r="F76" s="8"/>
      <c r="G76" s="8"/>
      <c r="H76" s="8"/>
      <c r="I76" s="8"/>
      <c r="J76" s="8"/>
      <c r="K76" s="8"/>
      <c r="L76" s="8"/>
      <c r="M76" s="9"/>
    </row>
    <row r="77" spans="2:13" x14ac:dyDescent="0.25">
      <c r="B77" s="46"/>
      <c r="C77" s="46"/>
      <c r="D77" s="47" t="s">
        <v>1343</v>
      </c>
      <c r="E77" s="161" t="s">
        <v>10</v>
      </c>
      <c r="F77" s="161"/>
      <c r="G77" s="161"/>
      <c r="H77" s="161"/>
      <c r="I77" s="161" t="s">
        <v>6</v>
      </c>
      <c r="J77" s="161"/>
      <c r="K77" s="161"/>
      <c r="L77" s="161"/>
      <c r="M77" s="9"/>
    </row>
    <row r="78" spans="2:13" ht="15" customHeight="1" x14ac:dyDescent="0.25">
      <c r="B78" s="8"/>
      <c r="C78" s="9"/>
      <c r="D78" s="192" t="s">
        <v>3480</v>
      </c>
      <c r="E78" s="193" t="s">
        <v>11</v>
      </c>
      <c r="F78" s="193" t="s">
        <v>12</v>
      </c>
      <c r="G78" s="193" t="s">
        <v>13</v>
      </c>
      <c r="H78" s="193" t="s">
        <v>14</v>
      </c>
      <c r="I78" s="194" t="s">
        <v>11</v>
      </c>
      <c r="J78" s="194" t="s">
        <v>12</v>
      </c>
      <c r="K78" s="194" t="s">
        <v>13</v>
      </c>
      <c r="L78" s="194" t="s">
        <v>14</v>
      </c>
      <c r="M78" s="9"/>
    </row>
    <row r="79" spans="2:13" x14ac:dyDescent="0.25">
      <c r="B79" s="8"/>
      <c r="C79" s="9"/>
      <c r="D79" s="192"/>
      <c r="E79" s="195">
        <f>SUM(E9:E71)</f>
        <v>0</v>
      </c>
      <c r="F79" s="195">
        <f t="shared" ref="F79:L79" si="0">SUM(F9:F71)</f>
        <v>0</v>
      </c>
      <c r="G79" s="195">
        <f t="shared" si="0"/>
        <v>0</v>
      </c>
      <c r="H79" s="195">
        <f t="shared" si="0"/>
        <v>0</v>
      </c>
      <c r="I79" s="196">
        <f t="shared" si="0"/>
        <v>0</v>
      </c>
      <c r="J79" s="196">
        <f t="shared" si="0"/>
        <v>0</v>
      </c>
      <c r="K79" s="196">
        <f t="shared" si="0"/>
        <v>0</v>
      </c>
      <c r="L79" s="196">
        <f t="shared" si="0"/>
        <v>0</v>
      </c>
      <c r="M79" s="9"/>
    </row>
    <row r="80" spans="2:13" x14ac:dyDescent="0.25">
      <c r="D80" s="197" t="s">
        <v>819</v>
      </c>
      <c r="E80" s="195">
        <f>SUM(E9:E28)+E31+E33+E34+E36+E37+E39+E40+E41+E43+E44+E45+E46+E47+E48+E49+E55+E56+E57+E58+E60+E63+E64+E65+E66+E67+E68+E69+E70+E71</f>
        <v>0</v>
      </c>
      <c r="F80" s="195">
        <f t="shared" ref="F80:L80" si="1">SUM(F9:F28)+F31+F33+F34+F36+F37+F39+F40+F41+F43+F44+F45+F46+F47+F48+F49+F55+F56+F57+F58+F60+F63+F64+F65+F66+F67+F68+F69+F70+F71</f>
        <v>0</v>
      </c>
      <c r="G80" s="195">
        <f t="shared" si="1"/>
        <v>0</v>
      </c>
      <c r="H80" s="195">
        <f t="shared" si="1"/>
        <v>0</v>
      </c>
      <c r="I80" s="196">
        <f t="shared" si="1"/>
        <v>0</v>
      </c>
      <c r="J80" s="196">
        <f t="shared" si="1"/>
        <v>0</v>
      </c>
      <c r="K80" s="196">
        <f t="shared" si="1"/>
        <v>0</v>
      </c>
      <c r="L80" s="196">
        <f t="shared" si="1"/>
        <v>0</v>
      </c>
    </row>
    <row r="81" spans="4:12" x14ac:dyDescent="0.25">
      <c r="D81" s="197" t="s">
        <v>2169</v>
      </c>
      <c r="E81" s="195">
        <f>SUM(E29+E30+E32+E35+E38+E42+E50+E51+E52+E53+E54+E59+E61+E62)</f>
        <v>0</v>
      </c>
      <c r="F81" s="195">
        <f t="shared" ref="F81:L81" si="2">SUM(F29+F30+F32+F35+F38+F42+F50+F51+F52+F53+F54+F59+F61+F62)</f>
        <v>0</v>
      </c>
      <c r="G81" s="195">
        <f t="shared" si="2"/>
        <v>0</v>
      </c>
      <c r="H81" s="195">
        <f t="shared" si="2"/>
        <v>0</v>
      </c>
      <c r="I81" s="196">
        <f t="shared" si="2"/>
        <v>0</v>
      </c>
      <c r="J81" s="196">
        <f t="shared" si="2"/>
        <v>0</v>
      </c>
      <c r="K81" s="196">
        <f t="shared" si="2"/>
        <v>0</v>
      </c>
      <c r="L81" s="196">
        <f t="shared" si="2"/>
        <v>0</v>
      </c>
    </row>
    <row r="82" spans="4:12" x14ac:dyDescent="0.25">
      <c r="D82" s="198"/>
      <c r="E82" s="199"/>
      <c r="F82" s="199"/>
      <c r="G82" s="199"/>
      <c r="H82" s="199"/>
      <c r="I82" s="199"/>
      <c r="J82" s="199"/>
      <c r="K82" s="199"/>
      <c r="L82" s="199"/>
    </row>
    <row r="83" spans="4:12" x14ac:dyDescent="0.25">
      <c r="D83" s="200" t="s">
        <v>376</v>
      </c>
      <c r="E83" s="201">
        <f>SUM(E80,H80)</f>
        <v>0</v>
      </c>
      <c r="F83" s="202">
        <f>SUM(E79,F79,H79)</f>
        <v>0</v>
      </c>
      <c r="G83" s="203" t="s">
        <v>377</v>
      </c>
      <c r="H83" s="203"/>
      <c r="I83" s="204">
        <f>SUM(I80,L80)</f>
        <v>0</v>
      </c>
      <c r="J83" s="205">
        <f>SUM(I79,J79,L79)</f>
        <v>0</v>
      </c>
      <c r="K83" s="206" t="s">
        <v>377</v>
      </c>
      <c r="L83" s="206"/>
    </row>
    <row r="84" spans="4:12" x14ac:dyDescent="0.25">
      <c r="D84" s="200" t="s">
        <v>378</v>
      </c>
      <c r="E84" s="201">
        <f>SUM(E81,F81,H81)</f>
        <v>0</v>
      </c>
      <c r="F84" s="202"/>
      <c r="G84" s="203"/>
      <c r="H84" s="203"/>
      <c r="I84" s="204">
        <f>SUM(I81,J81,L81)</f>
        <v>0</v>
      </c>
      <c r="J84" s="205"/>
      <c r="K84" s="206"/>
      <c r="L84" s="206"/>
    </row>
  </sheetData>
  <sheetProtection algorithmName="SHA-512" hashValue="kboYClihkjWrnCkrb7b5XV3TZW3mnOsG53oiFX+kgIyvDBd6VPb+e7/NszESbtrRLuQrNNIspks9Vzfc/V+70A==" saltValue="JmkNesCoLOvbwyGP4tjEeA==" spinCount="100000" sheet="1" objects="1" scenarios="1"/>
  <mergeCells count="20">
    <mergeCell ref="B73:M73"/>
    <mergeCell ref="C74:M74"/>
    <mergeCell ref="D7:D8"/>
    <mergeCell ref="E7:H7"/>
    <mergeCell ref="I7:L7"/>
    <mergeCell ref="M7:M8"/>
    <mergeCell ref="B2:M2"/>
    <mergeCell ref="B3:M3"/>
    <mergeCell ref="B4:M4"/>
    <mergeCell ref="B6:M6"/>
    <mergeCell ref="B7:B8"/>
    <mergeCell ref="C7:C8"/>
    <mergeCell ref="C75:M75"/>
    <mergeCell ref="F83:F84"/>
    <mergeCell ref="G83:H84"/>
    <mergeCell ref="J83:J84"/>
    <mergeCell ref="K83:L84"/>
    <mergeCell ref="D78:D79"/>
    <mergeCell ref="E77:H77"/>
    <mergeCell ref="I77:L77"/>
  </mergeCells>
  <phoneticPr fontId="12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1E30E-42C1-4361-9461-D25554CBAE14}">
  <dimension ref="B1:M105"/>
  <sheetViews>
    <sheetView topLeftCell="A81" workbookViewId="0">
      <selection activeCell="M99" sqref="M99"/>
    </sheetView>
  </sheetViews>
  <sheetFormatPr defaultRowHeight="15" x14ac:dyDescent="0.25"/>
  <cols>
    <col min="1" max="1" width="9.140625" style="8"/>
    <col min="2" max="2" width="12.28515625" style="11" customWidth="1"/>
    <col min="3" max="4" width="35.7109375" style="12" customWidth="1"/>
    <col min="5" max="5" width="6.42578125" style="11" customWidth="1"/>
    <col min="6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3050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15.75" x14ac:dyDescent="0.25">
      <c r="B7" s="208" t="s">
        <v>3051</v>
      </c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10"/>
    </row>
    <row r="8" spans="2:13" x14ac:dyDescent="0.25">
      <c r="B8" s="165" t="s">
        <v>5</v>
      </c>
      <c r="C8" s="156" t="s">
        <v>8</v>
      </c>
      <c r="D8" s="156" t="s">
        <v>9</v>
      </c>
      <c r="E8" s="162" t="s">
        <v>10</v>
      </c>
      <c r="F8" s="163"/>
      <c r="G8" s="163"/>
      <c r="H8" s="164"/>
      <c r="I8" s="168" t="s">
        <v>6</v>
      </c>
      <c r="J8" s="169"/>
      <c r="K8" s="169"/>
      <c r="L8" s="170"/>
      <c r="M8" s="154" t="s">
        <v>7</v>
      </c>
    </row>
    <row r="9" spans="2:13" x14ac:dyDescent="0.25">
      <c r="B9" s="166"/>
      <c r="C9" s="167"/>
      <c r="D9" s="157"/>
      <c r="E9" s="24" t="s">
        <v>11</v>
      </c>
      <c r="F9" s="24" t="s">
        <v>12</v>
      </c>
      <c r="G9" s="24" t="s">
        <v>13</v>
      </c>
      <c r="H9" s="24" t="s">
        <v>14</v>
      </c>
      <c r="I9" s="25" t="s">
        <v>11</v>
      </c>
      <c r="J9" s="25" t="s">
        <v>12</v>
      </c>
      <c r="K9" s="25" t="s">
        <v>13</v>
      </c>
      <c r="L9" s="25" t="s">
        <v>14</v>
      </c>
      <c r="M9" s="155"/>
    </row>
    <row r="10" spans="2:13" ht="51" x14ac:dyDescent="0.25">
      <c r="B10" s="48" t="s">
        <v>4371</v>
      </c>
      <c r="C10" s="64" t="s">
        <v>3052</v>
      </c>
      <c r="D10" s="49"/>
      <c r="E10" s="24"/>
      <c r="F10" s="24"/>
      <c r="G10" s="24"/>
      <c r="H10" s="24"/>
      <c r="I10" s="53"/>
      <c r="J10" s="53"/>
      <c r="K10" s="53"/>
      <c r="L10" s="53"/>
      <c r="M10" s="54"/>
    </row>
    <row r="11" spans="2:13" ht="51" x14ac:dyDescent="0.25">
      <c r="B11" s="48" t="s">
        <v>4372</v>
      </c>
      <c r="C11" s="108" t="s">
        <v>3062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51" x14ac:dyDescent="0.25">
      <c r="B12" s="48" t="s">
        <v>4373</v>
      </c>
      <c r="C12" s="64" t="s">
        <v>3063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25.5" x14ac:dyDescent="0.25">
      <c r="B13" s="48" t="s">
        <v>4374</v>
      </c>
      <c r="C13" s="64" t="s">
        <v>3064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25.5" x14ac:dyDescent="0.25">
      <c r="B14" s="48" t="s">
        <v>4375</v>
      </c>
      <c r="C14" s="64" t="s">
        <v>3065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38.25" x14ac:dyDescent="0.25">
      <c r="B15" s="48" t="s">
        <v>4376</v>
      </c>
      <c r="C15" s="64" t="s">
        <v>3066</v>
      </c>
      <c r="D15" s="211"/>
      <c r="E15" s="65"/>
      <c r="F15" s="65"/>
      <c r="G15" s="65"/>
      <c r="H15" s="65"/>
      <c r="I15" s="212"/>
      <c r="J15" s="212"/>
      <c r="K15" s="212"/>
      <c r="L15" s="212"/>
      <c r="M15" s="213"/>
    </row>
    <row r="16" spans="2:13" ht="15.75" x14ac:dyDescent="0.25">
      <c r="B16" s="214" t="s">
        <v>3053</v>
      </c>
      <c r="C16" s="215"/>
      <c r="D16" s="214"/>
      <c r="E16" s="214"/>
      <c r="F16" s="214"/>
      <c r="G16" s="214"/>
      <c r="H16" s="214"/>
      <c r="I16" s="214"/>
      <c r="J16" s="214"/>
      <c r="K16" s="214"/>
      <c r="L16" s="214"/>
      <c r="M16" s="214"/>
    </row>
    <row r="17" spans="2:13" ht="51" x14ac:dyDescent="0.25">
      <c r="B17" s="216" t="s">
        <v>4377</v>
      </c>
      <c r="C17" s="217" t="s">
        <v>3067</v>
      </c>
      <c r="D17" s="218"/>
      <c r="E17" s="66"/>
      <c r="F17" s="66"/>
      <c r="G17" s="66"/>
      <c r="H17" s="66"/>
      <c r="I17" s="219"/>
      <c r="J17" s="219"/>
      <c r="K17" s="219"/>
      <c r="L17" s="219"/>
      <c r="M17" s="54"/>
    </row>
    <row r="18" spans="2:13" ht="25.5" x14ac:dyDescent="0.25">
      <c r="B18" s="216" t="s">
        <v>4378</v>
      </c>
      <c r="C18" s="74" t="s">
        <v>3068</v>
      </c>
      <c r="D18" s="49"/>
      <c r="E18" s="24"/>
      <c r="F18" s="24"/>
      <c r="G18" s="24"/>
      <c r="H18" s="24"/>
      <c r="I18" s="53"/>
      <c r="J18" s="53"/>
      <c r="K18" s="53"/>
      <c r="L18" s="53"/>
      <c r="M18" s="54"/>
    </row>
    <row r="19" spans="2:13" ht="25.5" x14ac:dyDescent="0.25">
      <c r="B19" s="216" t="s">
        <v>4379</v>
      </c>
      <c r="C19" s="79" t="s">
        <v>3069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25.5" x14ac:dyDescent="0.25">
      <c r="B20" s="48" t="s">
        <v>4380</v>
      </c>
      <c r="C20" s="64" t="s">
        <v>3070</v>
      </c>
      <c r="D20" s="49"/>
      <c r="E20" s="24"/>
      <c r="F20" s="24"/>
      <c r="G20" s="24"/>
      <c r="H20" s="24"/>
      <c r="I20" s="53"/>
      <c r="J20" s="53"/>
      <c r="K20" s="53"/>
      <c r="L20" s="53"/>
      <c r="M20" s="54"/>
    </row>
    <row r="21" spans="2:13" ht="51" x14ac:dyDescent="0.25">
      <c r="B21" s="48" t="s">
        <v>4381</v>
      </c>
      <c r="C21" s="64" t="s">
        <v>3071</v>
      </c>
      <c r="D21" s="49"/>
      <c r="E21" s="24"/>
      <c r="F21" s="24"/>
      <c r="G21" s="24"/>
      <c r="H21" s="24"/>
      <c r="I21" s="53"/>
      <c r="J21" s="53"/>
      <c r="K21" s="53"/>
      <c r="L21" s="53"/>
      <c r="M21" s="54"/>
    </row>
    <row r="22" spans="2:13" ht="51" x14ac:dyDescent="0.25">
      <c r="B22" s="48" t="s">
        <v>4382</v>
      </c>
      <c r="C22" s="64" t="s">
        <v>3072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38.25" x14ac:dyDescent="0.25">
      <c r="B23" s="48" t="s">
        <v>4383</v>
      </c>
      <c r="C23" s="108" t="s">
        <v>3073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38.25" x14ac:dyDescent="0.25">
      <c r="B24" s="48" t="s">
        <v>4384</v>
      </c>
      <c r="C24" s="64" t="s">
        <v>3074</v>
      </c>
      <c r="D24" s="211"/>
      <c r="E24" s="65"/>
      <c r="F24" s="65"/>
      <c r="G24" s="65"/>
      <c r="H24" s="65"/>
      <c r="I24" s="212"/>
      <c r="J24" s="212"/>
      <c r="K24" s="212"/>
      <c r="L24" s="212"/>
      <c r="M24" s="213"/>
    </row>
    <row r="25" spans="2:13" ht="38.25" x14ac:dyDescent="0.25">
      <c r="B25" s="48" t="s">
        <v>4385</v>
      </c>
      <c r="C25" s="64" t="s">
        <v>3075</v>
      </c>
      <c r="D25" s="42"/>
      <c r="E25" s="24"/>
      <c r="F25" s="24"/>
      <c r="G25" s="24"/>
      <c r="H25" s="24"/>
      <c r="I25" s="53"/>
      <c r="J25" s="53"/>
      <c r="K25" s="53"/>
      <c r="L25" s="53"/>
      <c r="M25" s="220"/>
    </row>
    <row r="26" spans="2:13" ht="51" x14ac:dyDescent="0.25">
      <c r="B26" s="48" t="s">
        <v>4386</v>
      </c>
      <c r="C26" s="64" t="s">
        <v>3076</v>
      </c>
      <c r="D26" s="42"/>
      <c r="E26" s="24"/>
      <c r="F26" s="24"/>
      <c r="G26" s="24"/>
      <c r="H26" s="24"/>
      <c r="I26" s="53"/>
      <c r="J26" s="53"/>
      <c r="K26" s="53"/>
      <c r="L26" s="53"/>
      <c r="M26" s="220"/>
    </row>
    <row r="27" spans="2:13" ht="15.75" x14ac:dyDescent="0.25">
      <c r="B27" s="221" t="s">
        <v>3054</v>
      </c>
      <c r="C27" s="222"/>
      <c r="D27" s="221"/>
      <c r="E27" s="221"/>
      <c r="F27" s="221"/>
      <c r="G27" s="221"/>
      <c r="H27" s="221"/>
      <c r="I27" s="221"/>
      <c r="J27" s="221"/>
      <c r="K27" s="221"/>
      <c r="L27" s="221"/>
      <c r="M27" s="221"/>
    </row>
    <row r="28" spans="2:13" ht="38.25" x14ac:dyDescent="0.25">
      <c r="B28" s="48" t="s">
        <v>4387</v>
      </c>
      <c r="C28" s="64" t="s">
        <v>3077</v>
      </c>
      <c r="D28" s="49"/>
      <c r="E28" s="66"/>
      <c r="F28" s="66"/>
      <c r="G28" s="66"/>
      <c r="H28" s="66"/>
      <c r="I28" s="219"/>
      <c r="J28" s="219"/>
      <c r="K28" s="219"/>
      <c r="L28" s="219"/>
      <c r="M28" s="54"/>
    </row>
    <row r="29" spans="2:13" ht="51" x14ac:dyDescent="0.25">
      <c r="B29" s="48" t="s">
        <v>4388</v>
      </c>
      <c r="C29" s="108" t="s">
        <v>3078</v>
      </c>
      <c r="D29" s="49"/>
      <c r="E29" s="24"/>
      <c r="F29" s="24"/>
      <c r="G29" s="24"/>
      <c r="H29" s="24"/>
      <c r="I29" s="53"/>
      <c r="J29" s="53"/>
      <c r="K29" s="53"/>
      <c r="L29" s="53"/>
      <c r="M29" s="54"/>
    </row>
    <row r="30" spans="2:13" ht="25.5" x14ac:dyDescent="0.25">
      <c r="B30" s="48" t="s">
        <v>4389</v>
      </c>
      <c r="C30" s="64" t="s">
        <v>3079</v>
      </c>
      <c r="D30" s="49"/>
      <c r="E30" s="24"/>
      <c r="F30" s="24"/>
      <c r="G30" s="24"/>
      <c r="H30" s="24"/>
      <c r="I30" s="53"/>
      <c r="J30" s="53"/>
      <c r="K30" s="53"/>
      <c r="L30" s="53"/>
      <c r="M30" s="54"/>
    </row>
    <row r="31" spans="2:13" ht="25.5" x14ac:dyDescent="0.25">
      <c r="B31" s="48" t="s">
        <v>4390</v>
      </c>
      <c r="C31" s="64" t="s">
        <v>3080</v>
      </c>
      <c r="D31" s="49"/>
      <c r="E31" s="24"/>
      <c r="F31" s="24"/>
      <c r="G31" s="24"/>
      <c r="H31" s="24"/>
      <c r="I31" s="53"/>
      <c r="J31" s="53"/>
      <c r="K31" s="53"/>
      <c r="L31" s="53"/>
      <c r="M31" s="54"/>
    </row>
    <row r="32" spans="2:13" ht="51" x14ac:dyDescent="0.25">
      <c r="B32" s="48" t="s">
        <v>4391</v>
      </c>
      <c r="C32" s="64" t="s">
        <v>3081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25.5" x14ac:dyDescent="0.25">
      <c r="B33" s="48" t="s">
        <v>4392</v>
      </c>
      <c r="C33" s="74" t="s">
        <v>3082</v>
      </c>
      <c r="D33" s="49"/>
      <c r="E33" s="24"/>
      <c r="F33" s="24"/>
      <c r="G33" s="24"/>
      <c r="H33" s="24"/>
      <c r="I33" s="53"/>
      <c r="J33" s="53"/>
      <c r="K33" s="53"/>
      <c r="L33" s="53"/>
      <c r="M33" s="54"/>
    </row>
    <row r="34" spans="2:13" ht="15.75" x14ac:dyDescent="0.25">
      <c r="B34" s="223" t="s">
        <v>3055</v>
      </c>
      <c r="C34" s="224"/>
      <c r="D34" s="225"/>
      <c r="E34" s="225"/>
      <c r="F34" s="225"/>
      <c r="G34" s="225"/>
      <c r="H34" s="225"/>
      <c r="I34" s="225"/>
      <c r="J34" s="225"/>
      <c r="K34" s="225"/>
      <c r="L34" s="225"/>
      <c r="M34" s="226"/>
    </row>
    <row r="35" spans="2:13" ht="51" x14ac:dyDescent="0.25">
      <c r="B35" s="48" t="s">
        <v>4393</v>
      </c>
      <c r="C35" s="64" t="s">
        <v>3083</v>
      </c>
      <c r="D35" s="49"/>
      <c r="E35" s="24"/>
      <c r="F35" s="24"/>
      <c r="G35" s="24"/>
      <c r="H35" s="24"/>
      <c r="I35" s="53"/>
      <c r="J35" s="53"/>
      <c r="K35" s="53"/>
      <c r="L35" s="53"/>
      <c r="M35" s="54"/>
    </row>
    <row r="36" spans="2:13" ht="51" x14ac:dyDescent="0.25">
      <c r="B36" s="48" t="s">
        <v>4394</v>
      </c>
      <c r="C36" s="64" t="s">
        <v>3084</v>
      </c>
      <c r="D36" s="49"/>
      <c r="E36" s="24"/>
      <c r="F36" s="24"/>
      <c r="G36" s="24"/>
      <c r="H36" s="24"/>
      <c r="I36" s="53"/>
      <c r="J36" s="53"/>
      <c r="K36" s="53"/>
      <c r="L36" s="53"/>
      <c r="M36" s="54"/>
    </row>
    <row r="37" spans="2:13" ht="38.25" x14ac:dyDescent="0.25">
      <c r="B37" s="48" t="s">
        <v>4395</v>
      </c>
      <c r="C37" s="108" t="s">
        <v>3085</v>
      </c>
      <c r="D37" s="49"/>
      <c r="E37" s="24"/>
      <c r="F37" s="24"/>
      <c r="G37" s="24"/>
      <c r="H37" s="24"/>
      <c r="I37" s="53"/>
      <c r="J37" s="53"/>
      <c r="K37" s="53"/>
      <c r="L37" s="53"/>
      <c r="M37" s="54"/>
    </row>
    <row r="38" spans="2:13" ht="51" x14ac:dyDescent="0.25">
      <c r="B38" s="48" t="s">
        <v>4396</v>
      </c>
      <c r="C38" s="64" t="s">
        <v>3086</v>
      </c>
      <c r="D38" s="49"/>
      <c r="E38" s="24"/>
      <c r="F38" s="24"/>
      <c r="G38" s="24"/>
      <c r="H38" s="24"/>
      <c r="I38" s="53"/>
      <c r="J38" s="53"/>
      <c r="K38" s="53"/>
      <c r="L38" s="53"/>
      <c r="M38" s="54"/>
    </row>
    <row r="39" spans="2:13" ht="38.25" x14ac:dyDescent="0.25">
      <c r="B39" s="48" t="s">
        <v>4397</v>
      </c>
      <c r="C39" s="64" t="s">
        <v>3087</v>
      </c>
      <c r="D39" s="49"/>
      <c r="E39" s="24"/>
      <c r="F39" s="24"/>
      <c r="G39" s="24"/>
      <c r="H39" s="24"/>
      <c r="I39" s="53"/>
      <c r="J39" s="53"/>
      <c r="K39" s="53"/>
      <c r="L39" s="53"/>
      <c r="M39" s="54"/>
    </row>
    <row r="40" spans="2:13" ht="38.25" x14ac:dyDescent="0.25">
      <c r="B40" s="48" t="s">
        <v>1759</v>
      </c>
      <c r="C40" s="64" t="s">
        <v>3088</v>
      </c>
      <c r="D40" s="49"/>
      <c r="E40" s="24"/>
      <c r="F40" s="24"/>
      <c r="G40" s="24"/>
      <c r="H40" s="24"/>
      <c r="I40" s="53"/>
      <c r="J40" s="53"/>
      <c r="K40" s="53"/>
      <c r="L40" s="53"/>
      <c r="M40" s="54"/>
    </row>
    <row r="41" spans="2:13" ht="51" x14ac:dyDescent="0.25">
      <c r="B41" s="48" t="s">
        <v>4398</v>
      </c>
      <c r="C41" s="64" t="s">
        <v>3089</v>
      </c>
      <c r="D41" s="49"/>
      <c r="E41" s="24"/>
      <c r="F41" s="24"/>
      <c r="G41" s="24"/>
      <c r="H41" s="24"/>
      <c r="I41" s="53"/>
      <c r="J41" s="53"/>
      <c r="K41" s="53"/>
      <c r="L41" s="53"/>
      <c r="M41" s="54"/>
    </row>
    <row r="42" spans="2:13" ht="15.75" x14ac:dyDescent="0.25">
      <c r="B42" s="227" t="s">
        <v>3056</v>
      </c>
      <c r="C42" s="228"/>
      <c r="D42" s="229"/>
      <c r="E42" s="229"/>
      <c r="F42" s="229"/>
      <c r="G42" s="229"/>
      <c r="H42" s="229"/>
      <c r="I42" s="229"/>
      <c r="J42" s="229"/>
      <c r="K42" s="229"/>
      <c r="L42" s="229"/>
      <c r="M42" s="230"/>
    </row>
    <row r="43" spans="2:13" ht="38.25" x14ac:dyDescent="0.25">
      <c r="B43" s="48" t="s">
        <v>4399</v>
      </c>
      <c r="C43" s="64" t="s">
        <v>3090</v>
      </c>
      <c r="D43" s="49"/>
      <c r="E43" s="24"/>
      <c r="F43" s="24"/>
      <c r="G43" s="24"/>
      <c r="H43" s="24"/>
      <c r="I43" s="53"/>
      <c r="J43" s="53"/>
      <c r="K43" s="53"/>
      <c r="L43" s="53"/>
      <c r="M43" s="54"/>
    </row>
    <row r="44" spans="2:13" ht="38.25" x14ac:dyDescent="0.25">
      <c r="B44" s="48" t="s">
        <v>2030</v>
      </c>
      <c r="C44" s="64" t="s">
        <v>3091</v>
      </c>
      <c r="D44" s="49"/>
      <c r="E44" s="24"/>
      <c r="F44" s="24"/>
      <c r="G44" s="24"/>
      <c r="H44" s="24"/>
      <c r="I44" s="53"/>
      <c r="J44" s="53"/>
      <c r="K44" s="53"/>
      <c r="L44" s="53"/>
      <c r="M44" s="54"/>
    </row>
    <row r="45" spans="2:13" ht="38.25" x14ac:dyDescent="0.25">
      <c r="B45" s="48" t="s">
        <v>4400</v>
      </c>
      <c r="C45" s="64" t="s">
        <v>3092</v>
      </c>
      <c r="D45" s="49"/>
      <c r="E45" s="24"/>
      <c r="F45" s="24"/>
      <c r="G45" s="24"/>
      <c r="H45" s="24"/>
      <c r="I45" s="53"/>
      <c r="J45" s="53"/>
      <c r="K45" s="53"/>
      <c r="L45" s="53"/>
      <c r="M45" s="54"/>
    </row>
    <row r="46" spans="2:13" ht="38.25" x14ac:dyDescent="0.25">
      <c r="B46" s="48" t="s">
        <v>2032</v>
      </c>
      <c r="C46" s="64" t="s">
        <v>3093</v>
      </c>
      <c r="D46" s="49"/>
      <c r="E46" s="24"/>
      <c r="F46" s="24"/>
      <c r="G46" s="24"/>
      <c r="H46" s="24"/>
      <c r="I46" s="53"/>
      <c r="J46" s="53"/>
      <c r="K46" s="53"/>
      <c r="L46" s="53"/>
      <c r="M46" s="54"/>
    </row>
    <row r="47" spans="2:13" ht="38.25" x14ac:dyDescent="0.25">
      <c r="B47" s="48" t="s">
        <v>4401</v>
      </c>
      <c r="C47" s="64" t="s">
        <v>3094</v>
      </c>
      <c r="D47" s="49"/>
      <c r="E47" s="24"/>
      <c r="F47" s="24"/>
      <c r="G47" s="24"/>
      <c r="H47" s="24"/>
      <c r="I47" s="53"/>
      <c r="J47" s="53"/>
      <c r="K47" s="53"/>
      <c r="L47" s="53"/>
      <c r="M47" s="54"/>
    </row>
    <row r="48" spans="2:13" ht="25.5" x14ac:dyDescent="0.25">
      <c r="B48" s="48" t="s">
        <v>4402</v>
      </c>
      <c r="C48" s="64" t="s">
        <v>3095</v>
      </c>
      <c r="D48" s="49"/>
      <c r="E48" s="24"/>
      <c r="F48" s="24"/>
      <c r="G48" s="24"/>
      <c r="H48" s="24"/>
      <c r="I48" s="53"/>
      <c r="J48" s="53"/>
      <c r="K48" s="53"/>
      <c r="L48" s="53"/>
      <c r="M48" s="54"/>
    </row>
    <row r="49" spans="2:13" ht="38.25" x14ac:dyDescent="0.25">
      <c r="B49" s="48" t="s">
        <v>2035</v>
      </c>
      <c r="C49" s="64" t="s">
        <v>3096</v>
      </c>
      <c r="D49" s="49"/>
      <c r="E49" s="24"/>
      <c r="F49" s="24"/>
      <c r="G49" s="24"/>
      <c r="H49" s="24"/>
      <c r="I49" s="53"/>
      <c r="J49" s="53"/>
      <c r="K49" s="53"/>
      <c r="L49" s="53"/>
      <c r="M49" s="54"/>
    </row>
    <row r="50" spans="2:13" ht="51" x14ac:dyDescent="0.25">
      <c r="B50" s="48" t="s">
        <v>4403</v>
      </c>
      <c r="C50" s="64" t="s">
        <v>3097</v>
      </c>
      <c r="D50" s="49"/>
      <c r="E50" s="24"/>
      <c r="F50" s="24"/>
      <c r="G50" s="24"/>
      <c r="H50" s="24"/>
      <c r="I50" s="53"/>
      <c r="J50" s="53"/>
      <c r="K50" s="53"/>
      <c r="L50" s="53"/>
      <c r="M50" s="54"/>
    </row>
    <row r="51" spans="2:13" ht="25.5" x14ac:dyDescent="0.25">
      <c r="B51" s="48" t="s">
        <v>2041</v>
      </c>
      <c r="C51" s="64" t="s">
        <v>3098</v>
      </c>
      <c r="D51" s="49"/>
      <c r="E51" s="24"/>
      <c r="F51" s="24"/>
      <c r="G51" s="24"/>
      <c r="H51" s="24"/>
      <c r="I51" s="53"/>
      <c r="J51" s="53"/>
      <c r="K51" s="53"/>
      <c r="L51" s="53"/>
      <c r="M51" s="54"/>
    </row>
    <row r="52" spans="2:13" ht="25.5" x14ac:dyDescent="0.25">
      <c r="B52" s="48" t="s">
        <v>4404</v>
      </c>
      <c r="C52" s="64" t="s">
        <v>3099</v>
      </c>
      <c r="D52" s="49"/>
      <c r="E52" s="24"/>
      <c r="F52" s="24"/>
      <c r="G52" s="24"/>
      <c r="H52" s="24"/>
      <c r="I52" s="53"/>
      <c r="J52" s="53"/>
      <c r="K52" s="53"/>
      <c r="L52" s="53"/>
      <c r="M52" s="54"/>
    </row>
    <row r="53" spans="2:13" ht="25.5" x14ac:dyDescent="0.25">
      <c r="B53" s="48" t="s">
        <v>4405</v>
      </c>
      <c r="C53" s="64" t="s">
        <v>3100</v>
      </c>
      <c r="D53" s="49"/>
      <c r="E53" s="24"/>
      <c r="F53" s="24"/>
      <c r="G53" s="24"/>
      <c r="H53" s="24"/>
      <c r="I53" s="53"/>
      <c r="J53" s="53"/>
      <c r="K53" s="53"/>
      <c r="L53" s="53"/>
      <c r="M53" s="54"/>
    </row>
    <row r="54" spans="2:13" ht="38.25" x14ac:dyDescent="0.25">
      <c r="B54" s="48" t="s">
        <v>4406</v>
      </c>
      <c r="C54" s="64" t="s">
        <v>3101</v>
      </c>
      <c r="D54" s="49"/>
      <c r="E54" s="24"/>
      <c r="F54" s="24"/>
      <c r="G54" s="24"/>
      <c r="H54" s="24"/>
      <c r="I54" s="53"/>
      <c r="J54" s="53"/>
      <c r="K54" s="53"/>
      <c r="L54" s="53"/>
      <c r="M54" s="54"/>
    </row>
    <row r="55" spans="2:13" ht="25.5" x14ac:dyDescent="0.25">
      <c r="B55" s="231" t="s">
        <v>2045</v>
      </c>
      <c r="C55" s="64" t="s">
        <v>3102</v>
      </c>
      <c r="D55" s="211"/>
      <c r="E55" s="65"/>
      <c r="F55" s="65"/>
      <c r="G55" s="65"/>
      <c r="H55" s="65"/>
      <c r="I55" s="212"/>
      <c r="J55" s="212"/>
      <c r="K55" s="212"/>
      <c r="L55" s="212"/>
      <c r="M55" s="213"/>
    </row>
    <row r="56" spans="2:13" ht="51" x14ac:dyDescent="0.25">
      <c r="B56" s="67" t="s">
        <v>4407</v>
      </c>
      <c r="C56" s="80" t="s">
        <v>3103</v>
      </c>
      <c r="D56" s="42"/>
      <c r="E56" s="24"/>
      <c r="F56" s="24"/>
      <c r="G56" s="24"/>
      <c r="H56" s="24"/>
      <c r="I56" s="53"/>
      <c r="J56" s="53"/>
      <c r="K56" s="53"/>
      <c r="L56" s="53"/>
      <c r="M56" s="220"/>
    </row>
    <row r="57" spans="2:13" ht="25.5" x14ac:dyDescent="0.25">
      <c r="B57" s="67" t="s">
        <v>4408</v>
      </c>
      <c r="C57" s="80" t="s">
        <v>3104</v>
      </c>
      <c r="D57" s="42"/>
      <c r="E57" s="24"/>
      <c r="F57" s="24"/>
      <c r="G57" s="24"/>
      <c r="H57" s="24"/>
      <c r="I57" s="53"/>
      <c r="J57" s="53"/>
      <c r="K57" s="53"/>
      <c r="L57" s="53"/>
      <c r="M57" s="220"/>
    </row>
    <row r="58" spans="2:13" ht="38.25" x14ac:dyDescent="0.25">
      <c r="B58" s="67" t="s">
        <v>4409</v>
      </c>
      <c r="C58" s="64" t="s">
        <v>3105</v>
      </c>
      <c r="D58" s="42"/>
      <c r="E58" s="24"/>
      <c r="F58" s="24"/>
      <c r="G58" s="24"/>
      <c r="H58" s="24"/>
      <c r="I58" s="53"/>
      <c r="J58" s="53"/>
      <c r="K58" s="53"/>
      <c r="L58" s="53"/>
      <c r="M58" s="220"/>
    </row>
    <row r="59" spans="2:13" ht="38.25" x14ac:dyDescent="0.25">
      <c r="B59" s="67" t="s">
        <v>4410</v>
      </c>
      <c r="C59" s="64" t="s">
        <v>3106</v>
      </c>
      <c r="D59" s="42"/>
      <c r="E59" s="24"/>
      <c r="F59" s="24"/>
      <c r="G59" s="24"/>
      <c r="H59" s="24"/>
      <c r="I59" s="53"/>
      <c r="J59" s="53"/>
      <c r="K59" s="53"/>
      <c r="L59" s="53"/>
      <c r="M59" s="220"/>
    </row>
    <row r="60" spans="2:13" ht="51" x14ac:dyDescent="0.25">
      <c r="B60" s="67" t="s">
        <v>4411</v>
      </c>
      <c r="C60" s="64" t="s">
        <v>3107</v>
      </c>
      <c r="D60" s="42"/>
      <c r="E60" s="24"/>
      <c r="F60" s="24"/>
      <c r="G60" s="24"/>
      <c r="H60" s="24"/>
      <c r="I60" s="53"/>
      <c r="J60" s="53"/>
      <c r="K60" s="53"/>
      <c r="L60" s="53"/>
      <c r="M60" s="220"/>
    </row>
    <row r="61" spans="2:13" ht="51" x14ac:dyDescent="0.25">
      <c r="B61" s="67" t="s">
        <v>4412</v>
      </c>
      <c r="C61" s="64" t="s">
        <v>3108</v>
      </c>
      <c r="D61" s="42"/>
      <c r="E61" s="24"/>
      <c r="F61" s="24"/>
      <c r="G61" s="24"/>
      <c r="H61" s="24"/>
      <c r="I61" s="53"/>
      <c r="J61" s="53"/>
      <c r="K61" s="53"/>
      <c r="L61" s="53"/>
      <c r="M61" s="220"/>
    </row>
    <row r="62" spans="2:13" ht="38.25" x14ac:dyDescent="0.25">
      <c r="B62" s="67" t="s">
        <v>4413</v>
      </c>
      <c r="C62" s="64" t="s">
        <v>3109</v>
      </c>
      <c r="D62" s="42"/>
      <c r="E62" s="24"/>
      <c r="F62" s="24"/>
      <c r="G62" s="24"/>
      <c r="H62" s="24"/>
      <c r="I62" s="53"/>
      <c r="J62" s="53"/>
      <c r="K62" s="53"/>
      <c r="L62" s="53"/>
      <c r="M62" s="220"/>
    </row>
    <row r="63" spans="2:13" ht="15.75" x14ac:dyDescent="0.25">
      <c r="B63" s="224" t="s">
        <v>3057</v>
      </c>
      <c r="C63" s="224"/>
      <c r="D63" s="224"/>
      <c r="E63" s="224"/>
      <c r="F63" s="224"/>
      <c r="G63" s="224"/>
      <c r="H63" s="224"/>
      <c r="I63" s="224"/>
      <c r="J63" s="224"/>
      <c r="K63" s="224"/>
      <c r="L63" s="224"/>
      <c r="M63" s="224"/>
    </row>
    <row r="64" spans="2:13" ht="51" x14ac:dyDescent="0.25">
      <c r="B64" s="67" t="s">
        <v>4414</v>
      </c>
      <c r="C64" s="64" t="s">
        <v>3110</v>
      </c>
      <c r="D64" s="42"/>
      <c r="E64" s="24"/>
      <c r="F64" s="24"/>
      <c r="G64" s="24"/>
      <c r="H64" s="24"/>
      <c r="I64" s="53"/>
      <c r="J64" s="53"/>
      <c r="K64" s="53"/>
      <c r="L64" s="53"/>
      <c r="M64" s="220"/>
    </row>
    <row r="65" spans="2:13" ht="63.75" x14ac:dyDescent="0.25">
      <c r="B65" s="67" t="s">
        <v>4415</v>
      </c>
      <c r="C65" s="64" t="s">
        <v>3111</v>
      </c>
      <c r="D65" s="42"/>
      <c r="E65" s="24"/>
      <c r="F65" s="24"/>
      <c r="G65" s="24"/>
      <c r="H65" s="24"/>
      <c r="I65" s="53"/>
      <c r="J65" s="53"/>
      <c r="K65" s="53"/>
      <c r="L65" s="53"/>
      <c r="M65" s="220"/>
    </row>
    <row r="66" spans="2:13" ht="38.25" x14ac:dyDescent="0.25">
      <c r="B66" s="67" t="s">
        <v>4416</v>
      </c>
      <c r="C66" s="64" t="s">
        <v>3112</v>
      </c>
      <c r="D66" s="42"/>
      <c r="E66" s="24"/>
      <c r="F66" s="24"/>
      <c r="G66" s="24"/>
      <c r="H66" s="24"/>
      <c r="I66" s="53"/>
      <c r="J66" s="53"/>
      <c r="K66" s="53"/>
      <c r="L66" s="53"/>
      <c r="M66" s="220"/>
    </row>
    <row r="67" spans="2:13" x14ac:dyDescent="0.25">
      <c r="B67" s="67" t="s">
        <v>3509</v>
      </c>
      <c r="C67" s="64" t="s">
        <v>3113</v>
      </c>
      <c r="D67" s="42"/>
      <c r="E67" s="24"/>
      <c r="F67" s="24"/>
      <c r="G67" s="24"/>
      <c r="H67" s="24"/>
      <c r="I67" s="53"/>
      <c r="J67" s="53"/>
      <c r="K67" s="53"/>
      <c r="L67" s="53"/>
      <c r="M67" s="220"/>
    </row>
    <row r="68" spans="2:13" ht="38.25" x14ac:dyDescent="0.25">
      <c r="B68" s="67" t="s">
        <v>3510</v>
      </c>
      <c r="C68" s="64" t="s">
        <v>3114</v>
      </c>
      <c r="D68" s="42"/>
      <c r="E68" s="24"/>
      <c r="F68" s="24"/>
      <c r="G68" s="24"/>
      <c r="H68" s="24"/>
      <c r="I68" s="53"/>
      <c r="J68" s="53"/>
      <c r="K68" s="53"/>
      <c r="L68" s="53"/>
      <c r="M68" s="220"/>
    </row>
    <row r="69" spans="2:13" ht="25.5" x14ac:dyDescent="0.25">
      <c r="B69" s="67" t="s">
        <v>3511</v>
      </c>
      <c r="C69" s="64" t="s">
        <v>3115</v>
      </c>
      <c r="D69" s="42"/>
      <c r="E69" s="24"/>
      <c r="F69" s="24"/>
      <c r="G69" s="24"/>
      <c r="H69" s="24"/>
      <c r="I69" s="53"/>
      <c r="J69" s="53"/>
      <c r="K69" s="53"/>
      <c r="L69" s="53"/>
      <c r="M69" s="220"/>
    </row>
    <row r="70" spans="2:13" ht="25.5" x14ac:dyDescent="0.25">
      <c r="B70" s="67" t="s">
        <v>4417</v>
      </c>
      <c r="C70" s="64" t="s">
        <v>3116</v>
      </c>
      <c r="D70" s="42"/>
      <c r="E70" s="24"/>
      <c r="F70" s="24"/>
      <c r="G70" s="24"/>
      <c r="H70" s="24"/>
      <c r="I70" s="53"/>
      <c r="J70" s="53"/>
      <c r="K70" s="53"/>
      <c r="L70" s="53"/>
      <c r="M70" s="220"/>
    </row>
    <row r="71" spans="2:13" ht="38.25" x14ac:dyDescent="0.25">
      <c r="B71" s="67" t="s">
        <v>4418</v>
      </c>
      <c r="C71" s="64" t="s">
        <v>3117</v>
      </c>
      <c r="D71" s="42"/>
      <c r="E71" s="24"/>
      <c r="F71" s="24"/>
      <c r="G71" s="24"/>
      <c r="H71" s="24"/>
      <c r="I71" s="53"/>
      <c r="J71" s="53"/>
      <c r="K71" s="53"/>
      <c r="L71" s="53"/>
      <c r="M71" s="220"/>
    </row>
    <row r="72" spans="2:13" ht="51" x14ac:dyDescent="0.25">
      <c r="B72" s="67" t="s">
        <v>4419</v>
      </c>
      <c r="C72" s="64" t="s">
        <v>3118</v>
      </c>
      <c r="D72" s="42"/>
      <c r="E72" s="24"/>
      <c r="F72" s="24"/>
      <c r="G72" s="24"/>
      <c r="H72" s="24"/>
      <c r="I72" s="53"/>
      <c r="J72" s="53"/>
      <c r="K72" s="53"/>
      <c r="L72" s="53"/>
      <c r="M72" s="220"/>
    </row>
    <row r="73" spans="2:13" ht="38.25" x14ac:dyDescent="0.25">
      <c r="B73" s="67" t="s">
        <v>4420</v>
      </c>
      <c r="C73" s="64" t="s">
        <v>3119</v>
      </c>
      <c r="D73" s="42"/>
      <c r="E73" s="24"/>
      <c r="F73" s="24"/>
      <c r="G73" s="24"/>
      <c r="H73" s="24"/>
      <c r="I73" s="53"/>
      <c r="J73" s="53"/>
      <c r="K73" s="53"/>
      <c r="L73" s="53"/>
      <c r="M73" s="220"/>
    </row>
    <row r="74" spans="2:13" ht="15.75" x14ac:dyDescent="0.25">
      <c r="B74" s="224" t="s">
        <v>3058</v>
      </c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</row>
    <row r="75" spans="2:13" ht="38.25" x14ac:dyDescent="0.25">
      <c r="B75" s="67" t="s">
        <v>4421</v>
      </c>
      <c r="C75" s="64" t="s">
        <v>3120</v>
      </c>
      <c r="D75" s="42"/>
      <c r="E75" s="24"/>
      <c r="F75" s="24"/>
      <c r="G75" s="24"/>
      <c r="H75" s="24"/>
      <c r="I75" s="53"/>
      <c r="J75" s="53"/>
      <c r="K75" s="53"/>
      <c r="L75" s="53"/>
      <c r="M75" s="220"/>
    </row>
    <row r="76" spans="2:13" ht="38.25" x14ac:dyDescent="0.25">
      <c r="B76" s="67" t="s">
        <v>4422</v>
      </c>
      <c r="C76" s="64" t="s">
        <v>3122</v>
      </c>
      <c r="D76" s="42"/>
      <c r="E76" s="24"/>
      <c r="F76" s="24"/>
      <c r="G76" s="24"/>
      <c r="H76" s="24"/>
      <c r="I76" s="53"/>
      <c r="J76" s="53"/>
      <c r="K76" s="53"/>
      <c r="L76" s="53"/>
      <c r="M76" s="220"/>
    </row>
    <row r="77" spans="2:13" ht="63.75" x14ac:dyDescent="0.25">
      <c r="B77" s="67" t="s">
        <v>4423</v>
      </c>
      <c r="C77" s="232" t="s">
        <v>3121</v>
      </c>
      <c r="D77" s="42"/>
      <c r="E77" s="24"/>
      <c r="F77" s="24"/>
      <c r="G77" s="24"/>
      <c r="H77" s="24"/>
      <c r="I77" s="53"/>
      <c r="J77" s="53"/>
      <c r="K77" s="53"/>
      <c r="L77" s="53"/>
      <c r="M77" s="220"/>
    </row>
    <row r="78" spans="2:13" ht="15.75" x14ac:dyDescent="0.25">
      <c r="B78" s="224" t="s">
        <v>3059</v>
      </c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</row>
    <row r="79" spans="2:13" ht="51" x14ac:dyDescent="0.25">
      <c r="B79" s="67" t="s">
        <v>4424</v>
      </c>
      <c r="C79" s="232" t="s">
        <v>3123</v>
      </c>
      <c r="D79" s="42"/>
      <c r="E79" s="24"/>
      <c r="F79" s="24"/>
      <c r="G79" s="24"/>
      <c r="H79" s="24"/>
      <c r="I79" s="53"/>
      <c r="J79" s="53"/>
      <c r="K79" s="53"/>
      <c r="L79" s="53"/>
      <c r="M79" s="220"/>
    </row>
    <row r="80" spans="2:13" ht="38.25" x14ac:dyDescent="0.25">
      <c r="B80" s="67" t="s">
        <v>4425</v>
      </c>
      <c r="C80" s="64" t="s">
        <v>3125</v>
      </c>
      <c r="D80" s="42"/>
      <c r="E80" s="24"/>
      <c r="F80" s="24"/>
      <c r="G80" s="24"/>
      <c r="H80" s="24"/>
      <c r="I80" s="53"/>
      <c r="J80" s="53"/>
      <c r="K80" s="53"/>
      <c r="L80" s="53"/>
      <c r="M80" s="220"/>
    </row>
    <row r="81" spans="2:13" ht="38.25" x14ac:dyDescent="0.25">
      <c r="B81" s="67" t="s">
        <v>4426</v>
      </c>
      <c r="C81" s="64" t="s">
        <v>3126</v>
      </c>
      <c r="D81" s="42"/>
      <c r="E81" s="24"/>
      <c r="F81" s="24"/>
      <c r="G81" s="24"/>
      <c r="H81" s="24"/>
      <c r="I81" s="53"/>
      <c r="J81" s="53"/>
      <c r="K81" s="53"/>
      <c r="L81" s="53"/>
      <c r="M81" s="220"/>
    </row>
    <row r="82" spans="2:13" ht="38.25" x14ac:dyDescent="0.25">
      <c r="B82" s="67" t="s">
        <v>4427</v>
      </c>
      <c r="C82" s="64" t="s">
        <v>3124</v>
      </c>
      <c r="D82" s="42"/>
      <c r="E82" s="24"/>
      <c r="F82" s="24"/>
      <c r="G82" s="24"/>
      <c r="H82" s="24"/>
      <c r="I82" s="53"/>
      <c r="J82" s="53"/>
      <c r="K82" s="53"/>
      <c r="L82" s="53"/>
      <c r="M82" s="220"/>
    </row>
    <row r="83" spans="2:13" ht="15.75" x14ac:dyDescent="0.25">
      <c r="B83" s="224" t="s">
        <v>3060</v>
      </c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</row>
    <row r="84" spans="2:13" ht="38.25" x14ac:dyDescent="0.25">
      <c r="B84" s="67" t="s">
        <v>4428</v>
      </c>
      <c r="C84" s="64" t="s">
        <v>3127</v>
      </c>
      <c r="D84" s="42"/>
      <c r="E84" s="24"/>
      <c r="F84" s="24"/>
      <c r="G84" s="24"/>
      <c r="H84" s="24"/>
      <c r="I84" s="53"/>
      <c r="J84" s="53"/>
      <c r="K84" s="53"/>
      <c r="L84" s="53"/>
      <c r="M84" s="220"/>
    </row>
    <row r="85" spans="2:13" ht="38.25" x14ac:dyDescent="0.25">
      <c r="B85" s="67" t="s">
        <v>4429</v>
      </c>
      <c r="C85" s="64" t="s">
        <v>3128</v>
      </c>
      <c r="D85" s="42"/>
      <c r="E85" s="24"/>
      <c r="F85" s="24"/>
      <c r="G85" s="24"/>
      <c r="H85" s="24"/>
      <c r="I85" s="53"/>
      <c r="J85" s="53"/>
      <c r="K85" s="53"/>
      <c r="L85" s="53"/>
      <c r="M85" s="220"/>
    </row>
    <row r="86" spans="2:13" ht="51" x14ac:dyDescent="0.25">
      <c r="B86" s="67" t="s">
        <v>4430</v>
      </c>
      <c r="C86" s="64" t="s">
        <v>3129</v>
      </c>
      <c r="D86" s="42"/>
      <c r="E86" s="24"/>
      <c r="F86" s="24"/>
      <c r="G86" s="24"/>
      <c r="H86" s="24"/>
      <c r="I86" s="53"/>
      <c r="J86" s="53"/>
      <c r="K86" s="53"/>
      <c r="L86" s="53"/>
      <c r="M86" s="220"/>
    </row>
    <row r="87" spans="2:13" ht="38.25" x14ac:dyDescent="0.25">
      <c r="B87" s="67" t="s">
        <v>4431</v>
      </c>
      <c r="C87" s="64" t="s">
        <v>3130</v>
      </c>
      <c r="D87" s="42"/>
      <c r="E87" s="24"/>
      <c r="F87" s="24"/>
      <c r="G87" s="24"/>
      <c r="H87" s="24"/>
      <c r="I87" s="53"/>
      <c r="J87" s="53"/>
      <c r="K87" s="53"/>
      <c r="L87" s="53"/>
      <c r="M87" s="220"/>
    </row>
    <row r="88" spans="2:13" ht="15.75" x14ac:dyDescent="0.25">
      <c r="B88" s="224" t="s">
        <v>3061</v>
      </c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</row>
    <row r="89" spans="2:13" ht="51" x14ac:dyDescent="0.25">
      <c r="B89" s="67" t="s">
        <v>4432</v>
      </c>
      <c r="C89" s="64" t="s">
        <v>3131</v>
      </c>
      <c r="D89" s="42"/>
      <c r="E89" s="24"/>
      <c r="F89" s="24"/>
      <c r="G89" s="24"/>
      <c r="H89" s="24"/>
      <c r="I89" s="53"/>
      <c r="J89" s="53"/>
      <c r="K89" s="53"/>
      <c r="L89" s="53"/>
      <c r="M89" s="220"/>
    </row>
    <row r="90" spans="2:13" ht="63.75" x14ac:dyDescent="0.25">
      <c r="B90" s="67" t="s">
        <v>4433</v>
      </c>
      <c r="C90" s="64" t="s">
        <v>3132</v>
      </c>
      <c r="D90" s="42"/>
      <c r="E90" s="24"/>
      <c r="F90" s="24"/>
      <c r="G90" s="24"/>
      <c r="H90" s="24"/>
      <c r="I90" s="53"/>
      <c r="J90" s="53"/>
      <c r="K90" s="53"/>
      <c r="L90" s="53"/>
      <c r="M90" s="220"/>
    </row>
    <row r="91" spans="2:13" ht="63.75" x14ac:dyDescent="0.25">
      <c r="B91" s="67" t="s">
        <v>4434</v>
      </c>
      <c r="C91" s="64" t="s">
        <v>3133</v>
      </c>
      <c r="D91" s="42"/>
      <c r="E91" s="24"/>
      <c r="F91" s="24"/>
      <c r="G91" s="24"/>
      <c r="H91" s="24"/>
      <c r="I91" s="53"/>
      <c r="J91" s="53"/>
      <c r="K91" s="53"/>
      <c r="L91" s="53"/>
      <c r="M91" s="220"/>
    </row>
    <row r="92" spans="2:13" ht="63.75" x14ac:dyDescent="0.25">
      <c r="B92" s="233" t="s">
        <v>4435</v>
      </c>
      <c r="C92" s="217" t="s">
        <v>3134</v>
      </c>
      <c r="D92" s="57"/>
      <c r="E92" s="24"/>
      <c r="F92" s="24"/>
      <c r="G92" s="24"/>
      <c r="H92" s="24"/>
      <c r="I92" s="53"/>
      <c r="J92" s="53"/>
      <c r="K92" s="53"/>
      <c r="L92" s="53"/>
      <c r="M92" s="220"/>
    </row>
    <row r="93" spans="2:13" x14ac:dyDescent="0.25">
      <c r="B93" s="55"/>
      <c r="C93" s="207"/>
      <c r="D93" s="16"/>
      <c r="E93" s="21"/>
      <c r="F93" s="21"/>
      <c r="G93" s="21"/>
      <c r="H93" s="21"/>
      <c r="I93" s="21"/>
      <c r="J93" s="21"/>
      <c r="K93" s="21"/>
      <c r="L93" s="21"/>
      <c r="M93" s="16"/>
    </row>
    <row r="94" spans="2:13" ht="15" customHeight="1" x14ac:dyDescent="0.25">
      <c r="B94" s="153" t="s">
        <v>425</v>
      </c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</row>
    <row r="95" spans="2:13" ht="15" customHeight="1" x14ac:dyDescent="0.25">
      <c r="B95" s="16"/>
      <c r="C95" s="153" t="s">
        <v>426</v>
      </c>
      <c r="D95" s="153"/>
      <c r="E95" s="153"/>
      <c r="F95" s="153"/>
      <c r="G95" s="153"/>
      <c r="H95" s="153"/>
      <c r="I95" s="153"/>
      <c r="J95" s="153"/>
      <c r="K95" s="153"/>
      <c r="L95" s="153"/>
      <c r="M95" s="153"/>
    </row>
    <row r="96" spans="2:13" ht="15" customHeight="1" x14ac:dyDescent="0.25">
      <c r="B96" s="17"/>
      <c r="C96" s="153" t="s">
        <v>18</v>
      </c>
      <c r="D96" s="153"/>
      <c r="E96" s="153"/>
      <c r="F96" s="153"/>
      <c r="G96" s="153"/>
      <c r="H96" s="153"/>
      <c r="I96" s="153"/>
      <c r="J96" s="153"/>
      <c r="K96" s="153"/>
      <c r="L96" s="153"/>
      <c r="M96" s="153"/>
    </row>
    <row r="97" spans="2:13" x14ac:dyDescent="0.25">
      <c r="B97" s="46"/>
      <c r="C97" s="46"/>
      <c r="D97" s="46"/>
      <c r="E97" s="8"/>
      <c r="F97" s="8"/>
      <c r="G97" s="8"/>
      <c r="H97" s="8"/>
      <c r="I97" s="8"/>
      <c r="J97" s="8"/>
      <c r="K97" s="8"/>
      <c r="L97" s="8"/>
      <c r="M97" s="9"/>
    </row>
    <row r="98" spans="2:13" x14ac:dyDescent="0.25">
      <c r="B98" s="46"/>
      <c r="C98" s="46"/>
      <c r="D98" s="47" t="s">
        <v>1343</v>
      </c>
      <c r="E98" s="161" t="s">
        <v>10</v>
      </c>
      <c r="F98" s="161"/>
      <c r="G98" s="161"/>
      <c r="H98" s="161"/>
      <c r="I98" s="161" t="s">
        <v>6</v>
      </c>
      <c r="J98" s="161"/>
      <c r="K98" s="161"/>
      <c r="L98" s="161"/>
      <c r="M98" s="9"/>
    </row>
    <row r="99" spans="2:13" ht="15" customHeight="1" x14ac:dyDescent="0.25">
      <c r="B99" s="8"/>
      <c r="C99" s="9"/>
      <c r="D99" s="192" t="s">
        <v>3481</v>
      </c>
      <c r="E99" s="193" t="s">
        <v>11</v>
      </c>
      <c r="F99" s="193" t="s">
        <v>12</v>
      </c>
      <c r="G99" s="193" t="s">
        <v>13</v>
      </c>
      <c r="H99" s="193" t="s">
        <v>14</v>
      </c>
      <c r="I99" s="194" t="s">
        <v>11</v>
      </c>
      <c r="J99" s="194" t="s">
        <v>12</v>
      </c>
      <c r="K99" s="194" t="s">
        <v>13</v>
      </c>
      <c r="L99" s="194" t="s">
        <v>14</v>
      </c>
      <c r="M99" s="9"/>
    </row>
    <row r="100" spans="2:13" x14ac:dyDescent="0.25">
      <c r="B100" s="8"/>
      <c r="C100" s="9"/>
      <c r="D100" s="192"/>
      <c r="E100" s="195">
        <f>SUM(E10+E11+E12+E13+E14+E15+E17+E18+E19+E20+E21+E22+E23+E24+E25+E26+E28+E29+E30+E31+E32+E33+E35+E36+E37+E38+E39+E40+E41+E43+E44+E45+E46+E47+E48+E49+E50+E51+E52+E53+E54+E55+E56+E57+E58+E59+E60+E61+E62+E64+E65+E66+E67+E68+E69+E70+E71+E72+E73+E75+E76+E77+E79+E80+E81+E82+E84+E85+E86+E87+E89+E90+E91+E92)</f>
        <v>0</v>
      </c>
      <c r="F100" s="195">
        <f t="shared" ref="F100:L100" si="0">SUM(F10+F11+F12+F13+F14+F15+F17+F18+F19+F20+F21+F22+F23+F24+F25+F26+F28+F29+F30+F31+F32+F33+F35+F36+F37+F38+F39+F40+F41+F43+F44+F45+F46+F47+F48+F49+F50+F51+F52+F53+F54+F55+F56+F57+F58+F59+F60+F61+F62+F64+F65+F66+F67+F68+F69+F70+F71+F72+F73+F75+F76+F77+F79+F80+F81+F82+F84+F85+F86+F87+F89+F90+F91+F92)</f>
        <v>0</v>
      </c>
      <c r="G100" s="195">
        <f t="shared" si="0"/>
        <v>0</v>
      </c>
      <c r="H100" s="195">
        <f t="shared" si="0"/>
        <v>0</v>
      </c>
      <c r="I100" s="196">
        <f t="shared" si="0"/>
        <v>0</v>
      </c>
      <c r="J100" s="196">
        <f t="shared" si="0"/>
        <v>0</v>
      </c>
      <c r="K100" s="196">
        <f t="shared" si="0"/>
        <v>0</v>
      </c>
      <c r="L100" s="196">
        <f t="shared" si="0"/>
        <v>0</v>
      </c>
      <c r="M100" s="9"/>
    </row>
    <row r="101" spans="2:13" x14ac:dyDescent="0.25">
      <c r="D101" s="197" t="s">
        <v>3482</v>
      </c>
      <c r="E101" s="195">
        <v>0</v>
      </c>
      <c r="F101" s="195">
        <v>0</v>
      </c>
      <c r="G101" s="195">
        <v>0</v>
      </c>
      <c r="H101" s="195">
        <v>0</v>
      </c>
      <c r="I101" s="196">
        <v>0</v>
      </c>
      <c r="J101" s="196">
        <v>0</v>
      </c>
      <c r="K101" s="196">
        <v>0</v>
      </c>
      <c r="L101" s="196">
        <v>0</v>
      </c>
    </row>
    <row r="102" spans="2:13" x14ac:dyDescent="0.25">
      <c r="D102" s="197" t="s">
        <v>3483</v>
      </c>
      <c r="E102" s="195">
        <f>SUM(E10+E11+E12+E13+E14+E15+E17+E18+E19+E20+E21+E22+E23+E24+E25+E26+E28+E29+E30+E31+E32+E33+E35+E36+E37+E38+E39+E40+E41+E43+E44+E45+E46+E47+E48+E49+E50+E51+E52+E53+E54+E55+E56+E57+E58+E59+E60+E61+E62+E64+E65+E66+E67+E68+E69+E70+E71+E72+E73+E75+E76+E77+E79+E80+E81+E82+E84+E85+E86+E87+E89+E90+E91+E92)</f>
        <v>0</v>
      </c>
      <c r="F102" s="195">
        <f t="shared" ref="F102:L102" si="1">SUM(F10+F11+F12+F13+F14+F15+F17+F18+F19+F20+F21+F22+F23+F24+F25+F26+F28+F29+F30+F31+F32+F33+F35+F36+F37+F38+F39+F40+F41+F43+F44+F45+F46+F47+F48+F49+F50+F51+F52+F53+F54+F55+F56+F57+F58+F59+F60+F61+F62+F64+F65+F66+F67+F68+F69+F70+F71+F72+F73+F75+F76+F77+F79+F80+F81+F82+F84+F85+F86+F87+F89+F90+F91+F92)</f>
        <v>0</v>
      </c>
      <c r="G102" s="195">
        <f t="shared" si="1"/>
        <v>0</v>
      </c>
      <c r="H102" s="195">
        <f t="shared" si="1"/>
        <v>0</v>
      </c>
      <c r="I102" s="196">
        <f t="shared" si="1"/>
        <v>0</v>
      </c>
      <c r="J102" s="196">
        <f t="shared" si="1"/>
        <v>0</v>
      </c>
      <c r="K102" s="196">
        <f t="shared" si="1"/>
        <v>0</v>
      </c>
      <c r="L102" s="196">
        <f t="shared" si="1"/>
        <v>0</v>
      </c>
    </row>
    <row r="103" spans="2:13" x14ac:dyDescent="0.25">
      <c r="D103" s="198"/>
      <c r="E103" s="199"/>
      <c r="F103" s="199"/>
      <c r="G103" s="199"/>
      <c r="H103" s="199"/>
      <c r="I103" s="199"/>
      <c r="J103" s="199"/>
      <c r="K103" s="199"/>
      <c r="L103" s="199"/>
    </row>
    <row r="104" spans="2:13" x14ac:dyDescent="0.25">
      <c r="D104" s="200" t="s">
        <v>376</v>
      </c>
      <c r="E104" s="201">
        <f>SUM(E101,H101)</f>
        <v>0</v>
      </c>
      <c r="F104" s="202">
        <f>SUM(E100,F100,H100)</f>
        <v>0</v>
      </c>
      <c r="G104" s="203" t="s">
        <v>377</v>
      </c>
      <c r="H104" s="203"/>
      <c r="I104" s="204">
        <f>SUM(I101,L101)</f>
        <v>0</v>
      </c>
      <c r="J104" s="205">
        <f>SUM(I100,J100,L100)</f>
        <v>0</v>
      </c>
      <c r="K104" s="206" t="s">
        <v>377</v>
      </c>
      <c r="L104" s="206"/>
    </row>
    <row r="105" spans="2:13" x14ac:dyDescent="0.25">
      <c r="D105" s="200" t="s">
        <v>378</v>
      </c>
      <c r="E105" s="201">
        <f>SUM(E102,F102,H102)</f>
        <v>0</v>
      </c>
      <c r="F105" s="202"/>
      <c r="G105" s="203"/>
      <c r="H105" s="203"/>
      <c r="I105" s="204">
        <f>SUM(I102,J102,L102)</f>
        <v>0</v>
      </c>
      <c r="J105" s="205"/>
      <c r="K105" s="206"/>
      <c r="L105" s="206"/>
    </row>
  </sheetData>
  <sheetProtection algorithmName="SHA-512" hashValue="KkPsnm/qK273p3KckrtBB0SPCTYKmG+AGmdXYv2yiHU1w7IUcFii+kK9RObegGbrcoQUV/sG4WUJlmbXQkOmRw==" saltValue="Hhtz3EreneEQ3Jmooo+dEA==" spinCount="100000" sheet="1" objects="1" scenarios="1"/>
  <mergeCells count="30">
    <mergeCell ref="I8:L8"/>
    <mergeCell ref="B63:M63"/>
    <mergeCell ref="B2:M2"/>
    <mergeCell ref="B3:M3"/>
    <mergeCell ref="B4:M4"/>
    <mergeCell ref="B6:M6"/>
    <mergeCell ref="B7:M7"/>
    <mergeCell ref="B8:B9"/>
    <mergeCell ref="C8:C9"/>
    <mergeCell ref="D8:D9"/>
    <mergeCell ref="E8:H8"/>
    <mergeCell ref="M8:M9"/>
    <mergeCell ref="B16:M16"/>
    <mergeCell ref="B27:M27"/>
    <mergeCell ref="B34:M34"/>
    <mergeCell ref="B42:M42"/>
    <mergeCell ref="B74:M74"/>
    <mergeCell ref="B78:M78"/>
    <mergeCell ref="B83:M83"/>
    <mergeCell ref="B88:M88"/>
    <mergeCell ref="B94:M94"/>
    <mergeCell ref="C95:M95"/>
    <mergeCell ref="C96:M96"/>
    <mergeCell ref="D99:D100"/>
    <mergeCell ref="F104:F105"/>
    <mergeCell ref="G104:H105"/>
    <mergeCell ref="J104:J105"/>
    <mergeCell ref="K104:L105"/>
    <mergeCell ref="E98:H98"/>
    <mergeCell ref="I98:L98"/>
  </mergeCells>
  <pageMargins left="0.7" right="0.7" top="0.75" bottom="0.75" header="0.3" footer="0.3"/>
  <pageSetup orientation="portrait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DCE1-A88F-46E4-A81D-F3A7279346ED}">
  <dimension ref="B1:M154"/>
  <sheetViews>
    <sheetView topLeftCell="A133" zoomScale="106" zoomScaleNormal="106" workbookViewId="0">
      <selection activeCell="F142" sqref="F142"/>
    </sheetView>
  </sheetViews>
  <sheetFormatPr defaultRowHeight="15" x14ac:dyDescent="0.25"/>
  <cols>
    <col min="1" max="1" width="9.140625" style="8"/>
    <col min="2" max="2" width="12.710937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2925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4436</v>
      </c>
      <c r="C9" s="64" t="s">
        <v>2926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51" x14ac:dyDescent="0.25">
      <c r="B10" s="48" t="s">
        <v>4437</v>
      </c>
      <c r="C10" s="64" t="s">
        <v>2927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63.75" x14ac:dyDescent="0.25">
      <c r="B11" s="48" t="s">
        <v>4438</v>
      </c>
      <c r="C11" s="64" t="s">
        <v>2928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76.5" x14ac:dyDescent="0.25">
      <c r="B12" s="48" t="s">
        <v>4439</v>
      </c>
      <c r="C12" s="73" t="s">
        <v>2929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76.5" x14ac:dyDescent="0.25">
      <c r="B13" s="48" t="s">
        <v>4440</v>
      </c>
      <c r="C13" s="73" t="s">
        <v>2930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63.75" x14ac:dyDescent="0.25">
      <c r="B14" s="48" t="s">
        <v>4441</v>
      </c>
      <c r="C14" s="73" t="s">
        <v>2931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76.5" x14ac:dyDescent="0.25">
      <c r="B15" s="48" t="s">
        <v>4442</v>
      </c>
      <c r="C15" s="73" t="s">
        <v>2932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63.75" x14ac:dyDescent="0.25">
      <c r="B16" s="48" t="s">
        <v>4443</v>
      </c>
      <c r="C16" s="73" t="s">
        <v>2933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76.5" x14ac:dyDescent="0.25">
      <c r="B17" s="48" t="s">
        <v>4444</v>
      </c>
      <c r="C17" s="73" t="s">
        <v>2934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4445</v>
      </c>
      <c r="C18" s="74" t="s">
        <v>2935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4446</v>
      </c>
      <c r="C19" s="73" t="s">
        <v>2936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4447</v>
      </c>
      <c r="C20" s="73" t="s">
        <v>2937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76.5" x14ac:dyDescent="0.25">
      <c r="B21" s="48" t="s">
        <v>4448</v>
      </c>
      <c r="C21" s="74" t="s">
        <v>2938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76.5" x14ac:dyDescent="0.25">
      <c r="B22" s="48" t="s">
        <v>4449</v>
      </c>
      <c r="C22" s="73" t="s">
        <v>2939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114.75" x14ac:dyDescent="0.25">
      <c r="B23" s="48" t="s">
        <v>4450</v>
      </c>
      <c r="C23" s="73" t="s">
        <v>2940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8.25" x14ac:dyDescent="0.25">
      <c r="B24" s="48" t="s">
        <v>4451</v>
      </c>
      <c r="C24" s="73" t="s">
        <v>2941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38.25" x14ac:dyDescent="0.25">
      <c r="B25" s="48" t="s">
        <v>4452</v>
      </c>
      <c r="C25" s="73" t="s">
        <v>2942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51" x14ac:dyDescent="0.25">
      <c r="B26" s="48" t="s">
        <v>4453</v>
      </c>
      <c r="C26" s="73" t="s">
        <v>2943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63.75" x14ac:dyDescent="0.25">
      <c r="B27" s="48" t="s">
        <v>4454</v>
      </c>
      <c r="C27" s="73" t="s">
        <v>2944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63.75" x14ac:dyDescent="0.25">
      <c r="B28" s="48" t="s">
        <v>4456</v>
      </c>
      <c r="C28" s="64" t="s">
        <v>3256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ht="25.5" x14ac:dyDescent="0.25">
      <c r="B29" s="48" t="s">
        <v>4455</v>
      </c>
      <c r="C29" s="73" t="s">
        <v>2945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26.25" x14ac:dyDescent="0.25">
      <c r="B30" s="48" t="s">
        <v>4457</v>
      </c>
      <c r="C30" s="83" t="s">
        <v>2946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4458</v>
      </c>
      <c r="C31" s="74" t="s">
        <v>2947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" x14ac:dyDescent="0.25">
      <c r="B32" s="48" t="s">
        <v>4459</v>
      </c>
      <c r="C32" s="73" t="s">
        <v>2948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4460</v>
      </c>
      <c r="C33" s="73" t="s">
        <v>2949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51" x14ac:dyDescent="0.25">
      <c r="B34" s="48" t="s">
        <v>4461</v>
      </c>
      <c r="C34" s="73" t="s">
        <v>3257</v>
      </c>
      <c r="D34" s="49"/>
      <c r="E34" s="24"/>
      <c r="F34" s="24"/>
      <c r="G34" s="24"/>
      <c r="H34" s="24"/>
      <c r="I34" s="53"/>
      <c r="J34" s="53"/>
      <c r="K34" s="53"/>
      <c r="L34" s="53"/>
      <c r="M34" s="54"/>
    </row>
    <row r="35" spans="2:13" ht="63.75" x14ac:dyDescent="0.25">
      <c r="B35" s="48" t="s">
        <v>4462</v>
      </c>
      <c r="C35" s="64" t="s">
        <v>2950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63.75" x14ac:dyDescent="0.25">
      <c r="B36" s="48" t="s">
        <v>4463</v>
      </c>
      <c r="C36" s="64" t="s">
        <v>2951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76.5" x14ac:dyDescent="0.25">
      <c r="B37" s="48" t="s">
        <v>4464</v>
      </c>
      <c r="C37" s="73" t="s">
        <v>2952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51" x14ac:dyDescent="0.25">
      <c r="B38" s="48" t="s">
        <v>4465</v>
      </c>
      <c r="C38" s="73" t="s">
        <v>2953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51" x14ac:dyDescent="0.25">
      <c r="B39" s="48" t="s">
        <v>4466</v>
      </c>
      <c r="C39" s="73" t="s">
        <v>2954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51" x14ac:dyDescent="0.25">
      <c r="B40" s="48" t="s">
        <v>4467</v>
      </c>
      <c r="C40" s="73" t="s">
        <v>2955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63.75" x14ac:dyDescent="0.25">
      <c r="B41" s="48" t="s">
        <v>4468</v>
      </c>
      <c r="C41" s="73" t="s">
        <v>2956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51" x14ac:dyDescent="0.25">
      <c r="B42" s="48" t="s">
        <v>4469</v>
      </c>
      <c r="C42" s="73" t="s">
        <v>2957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51" x14ac:dyDescent="0.25">
      <c r="B43" s="48" t="s">
        <v>4470</v>
      </c>
      <c r="C43" s="74" t="s">
        <v>2958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51" x14ac:dyDescent="0.25">
      <c r="B44" s="48" t="s">
        <v>4471</v>
      </c>
      <c r="C44" s="73" t="s">
        <v>3258</v>
      </c>
      <c r="D44" s="49"/>
      <c r="E44" s="24"/>
      <c r="F44" s="24"/>
      <c r="G44" s="24"/>
      <c r="H44" s="24"/>
      <c r="I44" s="53"/>
      <c r="J44" s="53"/>
      <c r="K44" s="53"/>
      <c r="L44" s="53"/>
      <c r="M44" s="54"/>
    </row>
    <row r="45" spans="2:13" ht="25.5" x14ac:dyDescent="0.25">
      <c r="B45" s="48" t="s">
        <v>4472</v>
      </c>
      <c r="C45" s="73" t="s">
        <v>2959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51" x14ac:dyDescent="0.25">
      <c r="B46" s="48" t="s">
        <v>4473</v>
      </c>
      <c r="C46" s="73" t="s">
        <v>3259</v>
      </c>
      <c r="D46" s="49"/>
      <c r="E46" s="24"/>
      <c r="F46" s="24"/>
      <c r="G46" s="24"/>
      <c r="H46" s="24"/>
      <c r="I46" s="53"/>
      <c r="J46" s="53"/>
      <c r="K46" s="53"/>
      <c r="L46" s="53"/>
      <c r="M46" s="54"/>
    </row>
    <row r="47" spans="2:13" ht="38.25" x14ac:dyDescent="0.25">
      <c r="B47" s="48" t="s">
        <v>4474</v>
      </c>
      <c r="C47" s="73" t="s">
        <v>3260</v>
      </c>
      <c r="D47" s="49"/>
      <c r="E47" s="24"/>
      <c r="F47" s="24"/>
      <c r="G47" s="24"/>
      <c r="H47" s="24"/>
      <c r="I47" s="53"/>
      <c r="J47" s="53"/>
      <c r="K47" s="53"/>
      <c r="L47" s="53"/>
      <c r="M47" s="54"/>
    </row>
    <row r="48" spans="2:13" ht="51.75" x14ac:dyDescent="0.25">
      <c r="B48" s="48" t="s">
        <v>4475</v>
      </c>
      <c r="C48" s="83" t="s">
        <v>3261</v>
      </c>
      <c r="D48" s="49"/>
      <c r="E48" s="24"/>
      <c r="F48" s="24"/>
      <c r="G48" s="24"/>
      <c r="H48" s="24"/>
      <c r="I48" s="53"/>
      <c r="J48" s="53"/>
      <c r="K48" s="53"/>
      <c r="L48" s="53"/>
      <c r="M48" s="54"/>
    </row>
    <row r="49" spans="2:13" ht="76.5" x14ac:dyDescent="0.25">
      <c r="B49" s="48" t="s">
        <v>4476</v>
      </c>
      <c r="C49" s="73" t="s">
        <v>2960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63.75" x14ac:dyDescent="0.25">
      <c r="B50" s="48" t="s">
        <v>4477</v>
      </c>
      <c r="C50" s="73" t="s">
        <v>2961</v>
      </c>
      <c r="D50" s="49"/>
      <c r="E50" s="24"/>
      <c r="F50" s="24"/>
      <c r="G50" s="24"/>
      <c r="H50" s="24"/>
      <c r="I50" s="43"/>
      <c r="J50" s="43"/>
      <c r="K50" s="43"/>
      <c r="L50" s="43"/>
      <c r="M50" s="50"/>
    </row>
    <row r="51" spans="2:13" ht="51" x14ac:dyDescent="0.25">
      <c r="B51" s="48" t="s">
        <v>4478</v>
      </c>
      <c r="C51" s="73" t="s">
        <v>3262</v>
      </c>
      <c r="D51" s="49"/>
      <c r="E51" s="24"/>
      <c r="F51" s="24"/>
      <c r="G51" s="24"/>
      <c r="H51" s="24"/>
      <c r="I51" s="53"/>
      <c r="J51" s="53"/>
      <c r="K51" s="53"/>
      <c r="L51" s="53"/>
      <c r="M51" s="54"/>
    </row>
    <row r="52" spans="2:13" ht="38.25" x14ac:dyDescent="0.25">
      <c r="B52" s="48" t="s">
        <v>4479</v>
      </c>
      <c r="C52" s="73" t="s">
        <v>2962</v>
      </c>
      <c r="D52" s="49"/>
      <c r="E52" s="24"/>
      <c r="F52" s="24"/>
      <c r="G52" s="24"/>
      <c r="H52" s="24"/>
      <c r="I52" s="43"/>
      <c r="J52" s="43"/>
      <c r="K52" s="43"/>
      <c r="L52" s="43"/>
      <c r="M52" s="50"/>
    </row>
    <row r="53" spans="2:13" ht="51" x14ac:dyDescent="0.25">
      <c r="B53" s="48" t="s">
        <v>4480</v>
      </c>
      <c r="C53" s="73" t="s">
        <v>2963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51" x14ac:dyDescent="0.25">
      <c r="B54" s="48" t="s">
        <v>4481</v>
      </c>
      <c r="C54" s="73" t="s">
        <v>2964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102" x14ac:dyDescent="0.25">
      <c r="B55" s="48" t="s">
        <v>4482</v>
      </c>
      <c r="C55" s="73" t="s">
        <v>2965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ht="51" x14ac:dyDescent="0.25">
      <c r="B56" s="48" t="s">
        <v>4483</v>
      </c>
      <c r="C56" s="73" t="s">
        <v>2966</v>
      </c>
      <c r="D56" s="49"/>
      <c r="E56" s="24"/>
      <c r="F56" s="24"/>
      <c r="G56" s="24"/>
      <c r="H56" s="24"/>
      <c r="I56" s="43"/>
      <c r="J56" s="43"/>
      <c r="K56" s="43"/>
      <c r="L56" s="43"/>
      <c r="M56" s="50"/>
    </row>
    <row r="57" spans="2:13" ht="51" x14ac:dyDescent="0.25">
      <c r="B57" s="48" t="s">
        <v>4484</v>
      </c>
      <c r="C57" s="64" t="s">
        <v>2967</v>
      </c>
      <c r="D57" s="49"/>
      <c r="E57" s="24"/>
      <c r="F57" s="24"/>
      <c r="G57" s="24"/>
      <c r="H57" s="24"/>
      <c r="I57" s="43"/>
      <c r="J57" s="43"/>
      <c r="K57" s="43"/>
      <c r="L57" s="43"/>
      <c r="M57" s="50"/>
    </row>
    <row r="58" spans="2:13" ht="51" x14ac:dyDescent="0.25">
      <c r="B58" s="48" t="s">
        <v>4485</v>
      </c>
      <c r="C58" s="74" t="s">
        <v>2968</v>
      </c>
      <c r="D58" s="49"/>
      <c r="E58" s="24"/>
      <c r="F58" s="24"/>
      <c r="G58" s="24"/>
      <c r="H58" s="24"/>
      <c r="I58" s="43"/>
      <c r="J58" s="43"/>
      <c r="K58" s="43"/>
      <c r="L58" s="43"/>
      <c r="M58" s="50"/>
    </row>
    <row r="59" spans="2:13" ht="51" x14ac:dyDescent="0.25">
      <c r="B59" s="48" t="s">
        <v>4486</v>
      </c>
      <c r="C59" s="73" t="s">
        <v>2969</v>
      </c>
      <c r="D59" s="49"/>
      <c r="E59" s="24"/>
      <c r="F59" s="24"/>
      <c r="G59" s="24"/>
      <c r="H59" s="24"/>
      <c r="I59" s="43"/>
      <c r="J59" s="43"/>
      <c r="K59" s="43"/>
      <c r="L59" s="43"/>
      <c r="M59" s="50"/>
    </row>
    <row r="60" spans="2:13" ht="38.25" x14ac:dyDescent="0.25">
      <c r="B60" s="48" t="s">
        <v>4487</v>
      </c>
      <c r="C60" s="73" t="s">
        <v>2970</v>
      </c>
      <c r="D60" s="49"/>
      <c r="E60" s="24"/>
      <c r="F60" s="24"/>
      <c r="G60" s="24"/>
      <c r="H60" s="24"/>
      <c r="I60" s="43"/>
      <c r="J60" s="43"/>
      <c r="K60" s="43"/>
      <c r="L60" s="43"/>
      <c r="M60" s="50"/>
    </row>
    <row r="61" spans="2:13" ht="26.25" x14ac:dyDescent="0.25">
      <c r="B61" s="48" t="s">
        <v>4488</v>
      </c>
      <c r="C61" s="83" t="s">
        <v>2971</v>
      </c>
      <c r="D61" s="49"/>
      <c r="E61" s="24"/>
      <c r="F61" s="24"/>
      <c r="G61" s="24"/>
      <c r="H61" s="24"/>
      <c r="I61" s="43"/>
      <c r="J61" s="43"/>
      <c r="K61" s="43"/>
      <c r="L61" s="43"/>
      <c r="M61" s="50"/>
    </row>
    <row r="62" spans="2:13" ht="63.75" x14ac:dyDescent="0.25">
      <c r="B62" s="48" t="s">
        <v>4489</v>
      </c>
      <c r="C62" s="73" t="s">
        <v>3263</v>
      </c>
      <c r="D62" s="49"/>
      <c r="E62" s="24"/>
      <c r="F62" s="24"/>
      <c r="G62" s="24"/>
      <c r="H62" s="24"/>
      <c r="I62" s="53"/>
      <c r="J62" s="53"/>
      <c r="K62" s="53"/>
      <c r="L62" s="53"/>
      <c r="M62" s="54"/>
    </row>
    <row r="63" spans="2:13" ht="26.25" x14ac:dyDescent="0.25">
      <c r="B63" s="48" t="s">
        <v>4490</v>
      </c>
      <c r="C63" s="83" t="s">
        <v>2972</v>
      </c>
      <c r="D63" s="49"/>
      <c r="E63" s="24"/>
      <c r="F63" s="24"/>
      <c r="G63" s="24"/>
      <c r="H63" s="24"/>
      <c r="I63" s="43"/>
      <c r="J63" s="43"/>
      <c r="K63" s="43"/>
      <c r="L63" s="43"/>
      <c r="M63" s="50"/>
    </row>
    <row r="64" spans="2:13" ht="25.5" x14ac:dyDescent="0.25">
      <c r="B64" s="48" t="s">
        <v>4491</v>
      </c>
      <c r="C64" s="73" t="s">
        <v>3264</v>
      </c>
      <c r="D64" s="49"/>
      <c r="E64" s="24"/>
      <c r="F64" s="24"/>
      <c r="G64" s="24"/>
      <c r="H64" s="24"/>
      <c r="I64" s="53"/>
      <c r="J64" s="53"/>
      <c r="K64" s="53"/>
      <c r="L64" s="53"/>
      <c r="M64" s="54"/>
    </row>
    <row r="65" spans="2:13" ht="51" x14ac:dyDescent="0.25">
      <c r="B65" s="48" t="s">
        <v>4492</v>
      </c>
      <c r="C65" s="73" t="s">
        <v>2973</v>
      </c>
      <c r="D65" s="49"/>
      <c r="E65" s="24"/>
      <c r="F65" s="24"/>
      <c r="G65" s="24"/>
      <c r="H65" s="24"/>
      <c r="I65" s="43"/>
      <c r="J65" s="43"/>
      <c r="K65" s="43"/>
      <c r="L65" s="43"/>
      <c r="M65" s="50"/>
    </row>
    <row r="66" spans="2:13" ht="51" x14ac:dyDescent="0.25">
      <c r="B66" s="48" t="s">
        <v>4493</v>
      </c>
      <c r="C66" s="73" t="s">
        <v>3265</v>
      </c>
      <c r="D66" s="49"/>
      <c r="E66" s="24"/>
      <c r="F66" s="24"/>
      <c r="G66" s="24"/>
      <c r="H66" s="24"/>
      <c r="I66" s="53"/>
      <c r="J66" s="53"/>
      <c r="K66" s="53"/>
      <c r="L66" s="53"/>
      <c r="M66" s="54"/>
    </row>
    <row r="67" spans="2:13" ht="25.5" x14ac:dyDescent="0.25">
      <c r="B67" s="48" t="s">
        <v>4494</v>
      </c>
      <c r="C67" s="74" t="s">
        <v>2974</v>
      </c>
      <c r="D67" s="49"/>
      <c r="E67" s="24"/>
      <c r="F67" s="24"/>
      <c r="G67" s="24"/>
      <c r="H67" s="24"/>
      <c r="I67" s="43"/>
      <c r="J67" s="43"/>
      <c r="K67" s="43"/>
      <c r="L67" s="43"/>
      <c r="M67" s="50"/>
    </row>
    <row r="68" spans="2:13" ht="38.25" x14ac:dyDescent="0.25">
      <c r="B68" s="48" t="s">
        <v>4495</v>
      </c>
      <c r="C68" s="73" t="s">
        <v>2975</v>
      </c>
      <c r="D68" s="49"/>
      <c r="E68" s="24"/>
      <c r="F68" s="24"/>
      <c r="G68" s="24"/>
      <c r="H68" s="24"/>
      <c r="I68" s="43"/>
      <c r="J68" s="43"/>
      <c r="K68" s="43"/>
      <c r="L68" s="43"/>
      <c r="M68" s="50"/>
    </row>
    <row r="69" spans="2:13" ht="51" x14ac:dyDescent="0.25">
      <c r="B69" s="48" t="s">
        <v>4496</v>
      </c>
      <c r="C69" s="73" t="s">
        <v>2976</v>
      </c>
      <c r="D69" s="49"/>
      <c r="E69" s="24"/>
      <c r="F69" s="24"/>
      <c r="G69" s="24"/>
      <c r="H69" s="24"/>
      <c r="I69" s="43"/>
      <c r="J69" s="43"/>
      <c r="K69" s="43"/>
      <c r="L69" s="43"/>
      <c r="M69" s="50"/>
    </row>
    <row r="70" spans="2:13" ht="63.75" x14ac:dyDescent="0.25">
      <c r="B70" s="48" t="s">
        <v>4497</v>
      </c>
      <c r="C70" s="74" t="s">
        <v>3266</v>
      </c>
      <c r="D70" s="49"/>
      <c r="E70" s="24"/>
      <c r="F70" s="24"/>
      <c r="G70" s="24"/>
      <c r="H70" s="24"/>
      <c r="I70" s="53"/>
      <c r="J70" s="53"/>
      <c r="K70" s="53"/>
      <c r="L70" s="53"/>
      <c r="M70" s="54"/>
    </row>
    <row r="71" spans="2:13" ht="89.25" x14ac:dyDescent="0.25">
      <c r="B71" s="48" t="s">
        <v>4498</v>
      </c>
      <c r="C71" s="73" t="s">
        <v>3267</v>
      </c>
      <c r="D71" s="49"/>
      <c r="E71" s="24"/>
      <c r="F71" s="24"/>
      <c r="G71" s="24"/>
      <c r="H71" s="24"/>
      <c r="I71" s="53"/>
      <c r="J71" s="53"/>
      <c r="K71" s="53"/>
      <c r="L71" s="53"/>
      <c r="M71" s="54"/>
    </row>
    <row r="72" spans="2:13" ht="51" x14ac:dyDescent="0.25">
      <c r="B72" s="48" t="s">
        <v>4499</v>
      </c>
      <c r="C72" s="73" t="s">
        <v>2977</v>
      </c>
      <c r="D72" s="49"/>
      <c r="E72" s="24"/>
      <c r="F72" s="24"/>
      <c r="G72" s="24"/>
      <c r="H72" s="24"/>
      <c r="I72" s="43"/>
      <c r="J72" s="43"/>
      <c r="K72" s="43"/>
      <c r="L72" s="43"/>
      <c r="M72" s="50"/>
    </row>
    <row r="73" spans="2:13" ht="38.25" x14ac:dyDescent="0.25">
      <c r="B73" s="48" t="s">
        <v>4500</v>
      </c>
      <c r="C73" s="73" t="s">
        <v>2978</v>
      </c>
      <c r="D73" s="49"/>
      <c r="E73" s="24"/>
      <c r="F73" s="24"/>
      <c r="G73" s="24"/>
      <c r="H73" s="24"/>
      <c r="I73" s="43"/>
      <c r="J73" s="43"/>
      <c r="K73" s="43"/>
      <c r="L73" s="43"/>
      <c r="M73" s="50"/>
    </row>
    <row r="74" spans="2:13" ht="25.5" x14ac:dyDescent="0.25">
      <c r="B74" s="48" t="s">
        <v>4501</v>
      </c>
      <c r="C74" s="73" t="s">
        <v>2979</v>
      </c>
      <c r="D74" s="49"/>
      <c r="E74" s="24"/>
      <c r="F74" s="24"/>
      <c r="G74" s="24"/>
      <c r="H74" s="24"/>
      <c r="I74" s="43"/>
      <c r="J74" s="43"/>
      <c r="K74" s="43"/>
      <c r="L74" s="43"/>
      <c r="M74" s="50"/>
    </row>
    <row r="75" spans="2:13" ht="63.75" x14ac:dyDescent="0.25">
      <c r="B75" s="48" t="s">
        <v>4502</v>
      </c>
      <c r="C75" s="73" t="s">
        <v>2980</v>
      </c>
      <c r="D75" s="49"/>
      <c r="E75" s="24"/>
      <c r="F75" s="24"/>
      <c r="G75" s="24"/>
      <c r="H75" s="24"/>
      <c r="I75" s="43"/>
      <c r="J75" s="43"/>
      <c r="K75" s="43"/>
      <c r="L75" s="43"/>
      <c r="M75" s="50"/>
    </row>
    <row r="76" spans="2:13" ht="64.5" x14ac:dyDescent="0.25">
      <c r="B76" s="48" t="s">
        <v>4503</v>
      </c>
      <c r="C76" s="83" t="s">
        <v>2981</v>
      </c>
      <c r="D76" s="49"/>
      <c r="E76" s="24"/>
      <c r="F76" s="24"/>
      <c r="G76" s="24"/>
      <c r="H76" s="24"/>
      <c r="I76" s="43"/>
      <c r="J76" s="43"/>
      <c r="K76" s="43"/>
      <c r="L76" s="43"/>
      <c r="M76" s="50"/>
    </row>
    <row r="77" spans="2:13" ht="51" x14ac:dyDescent="0.25">
      <c r="B77" s="48" t="s">
        <v>4504</v>
      </c>
      <c r="C77" s="73" t="s">
        <v>3268</v>
      </c>
      <c r="D77" s="49"/>
      <c r="E77" s="24"/>
      <c r="F77" s="24"/>
      <c r="G77" s="24"/>
      <c r="H77" s="24"/>
      <c r="I77" s="53"/>
      <c r="J77" s="53"/>
      <c r="K77" s="53"/>
      <c r="L77" s="53"/>
      <c r="M77" s="54"/>
    </row>
    <row r="78" spans="2:13" ht="38.25" x14ac:dyDescent="0.25">
      <c r="B78" s="48" t="s">
        <v>4505</v>
      </c>
      <c r="C78" s="73" t="s">
        <v>2982</v>
      </c>
      <c r="D78" s="49"/>
      <c r="E78" s="24"/>
      <c r="F78" s="24"/>
      <c r="G78" s="24"/>
      <c r="H78" s="24"/>
      <c r="I78" s="43"/>
      <c r="J78" s="43"/>
      <c r="K78" s="43"/>
      <c r="L78" s="43"/>
      <c r="M78" s="50"/>
    </row>
    <row r="79" spans="2:13" ht="38.25" x14ac:dyDescent="0.25">
      <c r="B79" s="48" t="s">
        <v>4506</v>
      </c>
      <c r="C79" s="73" t="s">
        <v>2983</v>
      </c>
      <c r="D79" s="49"/>
      <c r="E79" s="24"/>
      <c r="F79" s="24"/>
      <c r="G79" s="24"/>
      <c r="H79" s="24"/>
      <c r="I79" s="43"/>
      <c r="J79" s="43"/>
      <c r="K79" s="43"/>
      <c r="L79" s="43"/>
      <c r="M79" s="50"/>
    </row>
    <row r="80" spans="2:13" ht="38.25" x14ac:dyDescent="0.25">
      <c r="B80" s="48" t="s">
        <v>4507</v>
      </c>
      <c r="C80" s="64" t="s">
        <v>2984</v>
      </c>
      <c r="D80" s="49"/>
      <c r="E80" s="24"/>
      <c r="F80" s="24"/>
      <c r="G80" s="24"/>
      <c r="H80" s="24"/>
      <c r="I80" s="43"/>
      <c r="J80" s="43"/>
      <c r="K80" s="43"/>
      <c r="L80" s="43"/>
      <c r="M80" s="50"/>
    </row>
    <row r="81" spans="2:13" ht="102" x14ac:dyDescent="0.25">
      <c r="B81" s="48" t="s">
        <v>4508</v>
      </c>
      <c r="C81" s="73" t="s">
        <v>3269</v>
      </c>
      <c r="D81" s="49"/>
      <c r="E81" s="24"/>
      <c r="F81" s="24"/>
      <c r="G81" s="24"/>
      <c r="H81" s="24"/>
      <c r="I81" s="53"/>
      <c r="J81" s="53"/>
      <c r="K81" s="53"/>
      <c r="L81" s="53"/>
      <c r="M81" s="54"/>
    </row>
    <row r="82" spans="2:13" ht="38.25" x14ac:dyDescent="0.25">
      <c r="B82" s="48" t="s">
        <v>4509</v>
      </c>
      <c r="C82" s="64" t="s">
        <v>2985</v>
      </c>
      <c r="D82" s="49"/>
      <c r="E82" s="24"/>
      <c r="F82" s="24"/>
      <c r="G82" s="24"/>
      <c r="H82" s="24"/>
      <c r="I82" s="43"/>
      <c r="J82" s="43"/>
      <c r="K82" s="43"/>
      <c r="L82" s="43"/>
      <c r="M82" s="50"/>
    </row>
    <row r="83" spans="2:13" ht="26.25" x14ac:dyDescent="0.25">
      <c r="B83" s="48" t="s">
        <v>4510</v>
      </c>
      <c r="C83" s="83" t="s">
        <v>3270</v>
      </c>
      <c r="D83" s="49"/>
      <c r="E83" s="24"/>
      <c r="F83" s="24"/>
      <c r="G83" s="24"/>
      <c r="H83" s="24"/>
      <c r="I83" s="53"/>
      <c r="J83" s="53"/>
      <c r="K83" s="53"/>
      <c r="L83" s="53"/>
      <c r="M83" s="54"/>
    </row>
    <row r="84" spans="2:13" ht="38.25" x14ac:dyDescent="0.25">
      <c r="B84" s="48" t="s">
        <v>4511</v>
      </c>
      <c r="C84" s="73" t="s">
        <v>3271</v>
      </c>
      <c r="D84" s="49"/>
      <c r="E84" s="24"/>
      <c r="F84" s="24"/>
      <c r="G84" s="24"/>
      <c r="H84" s="24"/>
      <c r="I84" s="53"/>
      <c r="J84" s="53"/>
      <c r="K84" s="53"/>
      <c r="L84" s="53"/>
      <c r="M84" s="54"/>
    </row>
    <row r="85" spans="2:13" ht="127.5" x14ac:dyDescent="0.25">
      <c r="B85" s="48" t="s">
        <v>4512</v>
      </c>
      <c r="C85" s="74" t="s">
        <v>2986</v>
      </c>
      <c r="D85" s="49"/>
      <c r="E85" s="24"/>
      <c r="F85" s="24"/>
      <c r="G85" s="24"/>
      <c r="H85" s="24"/>
      <c r="I85" s="43"/>
      <c r="J85" s="43"/>
      <c r="K85" s="43"/>
      <c r="L85" s="43"/>
      <c r="M85" s="50"/>
    </row>
    <row r="86" spans="2:13" ht="51.75" x14ac:dyDescent="0.25">
      <c r="B86" s="48" t="s">
        <v>4513</v>
      </c>
      <c r="C86" s="83" t="s">
        <v>2987</v>
      </c>
      <c r="D86" s="49"/>
      <c r="E86" s="24"/>
      <c r="F86" s="24"/>
      <c r="G86" s="24"/>
      <c r="H86" s="24"/>
      <c r="I86" s="43"/>
      <c r="J86" s="43"/>
      <c r="K86" s="43"/>
      <c r="L86" s="43"/>
      <c r="M86" s="50"/>
    </row>
    <row r="87" spans="2:13" ht="51" x14ac:dyDescent="0.25">
      <c r="B87" s="48" t="s">
        <v>4514</v>
      </c>
      <c r="C87" s="74" t="s">
        <v>2988</v>
      </c>
      <c r="D87" s="49"/>
      <c r="E87" s="24"/>
      <c r="F87" s="24"/>
      <c r="G87" s="24"/>
      <c r="H87" s="24"/>
      <c r="I87" s="43"/>
      <c r="J87" s="43"/>
      <c r="K87" s="43"/>
      <c r="L87" s="43"/>
      <c r="M87" s="50"/>
    </row>
    <row r="88" spans="2:13" ht="63.75" x14ac:dyDescent="0.25">
      <c r="B88" s="48" t="s">
        <v>4515</v>
      </c>
      <c r="C88" s="73" t="s">
        <v>2989</v>
      </c>
      <c r="D88" s="49"/>
      <c r="E88" s="24"/>
      <c r="F88" s="24"/>
      <c r="G88" s="24"/>
      <c r="H88" s="24"/>
      <c r="I88" s="43"/>
      <c r="J88" s="43"/>
      <c r="K88" s="43"/>
      <c r="L88" s="43"/>
      <c r="M88" s="50"/>
    </row>
    <row r="89" spans="2:13" ht="89.25" x14ac:dyDescent="0.25">
      <c r="B89" s="48" t="s">
        <v>4516</v>
      </c>
      <c r="C89" s="73" t="s">
        <v>2990</v>
      </c>
      <c r="D89" s="49"/>
      <c r="E89" s="24"/>
      <c r="F89" s="24"/>
      <c r="G89" s="24"/>
      <c r="H89" s="24"/>
      <c r="I89" s="43"/>
      <c r="J89" s="43"/>
      <c r="K89" s="43"/>
      <c r="L89" s="43"/>
      <c r="M89" s="50"/>
    </row>
    <row r="90" spans="2:13" ht="25.5" x14ac:dyDescent="0.25">
      <c r="B90" s="48" t="s">
        <v>4517</v>
      </c>
      <c r="C90" s="74" t="s">
        <v>2991</v>
      </c>
      <c r="D90" s="49"/>
      <c r="E90" s="24"/>
      <c r="F90" s="24"/>
      <c r="G90" s="24"/>
      <c r="H90" s="24"/>
      <c r="I90" s="43"/>
      <c r="J90" s="43"/>
      <c r="K90" s="43"/>
      <c r="L90" s="43"/>
      <c r="M90" s="50"/>
    </row>
    <row r="91" spans="2:13" ht="114.75" x14ac:dyDescent="0.25">
      <c r="B91" s="48" t="s">
        <v>4518</v>
      </c>
      <c r="C91" s="73" t="s">
        <v>2992</v>
      </c>
      <c r="D91" s="49"/>
      <c r="E91" s="24"/>
      <c r="F91" s="24"/>
      <c r="G91" s="24"/>
      <c r="H91" s="24"/>
      <c r="I91" s="43"/>
      <c r="J91" s="43"/>
      <c r="K91" s="43"/>
      <c r="L91" s="43"/>
      <c r="M91" s="50"/>
    </row>
    <row r="92" spans="2:13" ht="63.75" x14ac:dyDescent="0.25">
      <c r="B92" s="48" t="s">
        <v>4519</v>
      </c>
      <c r="C92" s="73" t="s">
        <v>2993</v>
      </c>
      <c r="D92" s="49"/>
      <c r="E92" s="24"/>
      <c r="F92" s="24"/>
      <c r="G92" s="24"/>
      <c r="H92" s="24"/>
      <c r="I92" s="43"/>
      <c r="J92" s="43"/>
      <c r="K92" s="43"/>
      <c r="L92" s="43"/>
      <c r="M92" s="50"/>
    </row>
    <row r="93" spans="2:13" ht="76.5" x14ac:dyDescent="0.25">
      <c r="B93" s="48" t="s">
        <v>4520</v>
      </c>
      <c r="C93" s="73" t="s">
        <v>2994</v>
      </c>
      <c r="D93" s="49"/>
      <c r="E93" s="24"/>
      <c r="F93" s="24"/>
      <c r="G93" s="24"/>
      <c r="H93" s="24"/>
      <c r="I93" s="43"/>
      <c r="J93" s="43"/>
      <c r="K93" s="43"/>
      <c r="L93" s="43"/>
      <c r="M93" s="50"/>
    </row>
    <row r="94" spans="2:13" ht="38.25" x14ac:dyDescent="0.25">
      <c r="B94" s="48" t="s">
        <v>4521</v>
      </c>
      <c r="C94" s="73" t="s">
        <v>2995</v>
      </c>
      <c r="D94" s="49"/>
      <c r="E94" s="24"/>
      <c r="F94" s="24"/>
      <c r="G94" s="24"/>
      <c r="H94" s="24"/>
      <c r="I94" s="43"/>
      <c r="J94" s="43"/>
      <c r="K94" s="43"/>
      <c r="L94" s="43"/>
      <c r="M94" s="50"/>
    </row>
    <row r="95" spans="2:13" ht="51" x14ac:dyDescent="0.25">
      <c r="B95" s="48" t="s">
        <v>4522</v>
      </c>
      <c r="C95" s="73" t="s">
        <v>2996</v>
      </c>
      <c r="D95" s="49"/>
      <c r="E95" s="24"/>
      <c r="F95" s="24"/>
      <c r="G95" s="24"/>
      <c r="H95" s="24"/>
      <c r="I95" s="43"/>
      <c r="J95" s="43"/>
      <c r="K95" s="43"/>
      <c r="L95" s="43"/>
      <c r="M95" s="50"/>
    </row>
    <row r="96" spans="2:13" ht="114.75" x14ac:dyDescent="0.25">
      <c r="B96" s="48" t="s">
        <v>4523</v>
      </c>
      <c r="C96" s="73" t="s">
        <v>2997</v>
      </c>
      <c r="D96" s="49"/>
      <c r="E96" s="24"/>
      <c r="F96" s="24"/>
      <c r="G96" s="24"/>
      <c r="H96" s="24"/>
      <c r="I96" s="43"/>
      <c r="J96" s="43"/>
      <c r="K96" s="43"/>
      <c r="L96" s="43"/>
      <c r="M96" s="50"/>
    </row>
    <row r="97" spans="2:13" ht="89.25" x14ac:dyDescent="0.25">
      <c r="B97" s="48" t="s">
        <v>4524</v>
      </c>
      <c r="C97" s="73" t="s">
        <v>2998</v>
      </c>
      <c r="D97" s="49"/>
      <c r="E97" s="24"/>
      <c r="F97" s="24"/>
      <c r="G97" s="24"/>
      <c r="H97" s="24"/>
      <c r="I97" s="43"/>
      <c r="J97" s="43"/>
      <c r="K97" s="43"/>
      <c r="L97" s="43"/>
      <c r="M97" s="50"/>
    </row>
    <row r="98" spans="2:13" ht="63.75" x14ac:dyDescent="0.25">
      <c r="B98" s="48" t="s">
        <v>4525</v>
      </c>
      <c r="C98" s="73" t="s">
        <v>2999</v>
      </c>
      <c r="D98" s="49"/>
      <c r="E98" s="24"/>
      <c r="F98" s="24"/>
      <c r="G98" s="24"/>
      <c r="H98" s="24"/>
      <c r="I98" s="43"/>
      <c r="J98" s="43"/>
      <c r="K98" s="43"/>
      <c r="L98" s="43"/>
      <c r="M98" s="50"/>
    </row>
    <row r="99" spans="2:13" ht="38.25" x14ac:dyDescent="0.25">
      <c r="B99" s="48" t="s">
        <v>4526</v>
      </c>
      <c r="C99" s="64" t="s">
        <v>3000</v>
      </c>
      <c r="D99" s="49"/>
      <c r="E99" s="24"/>
      <c r="F99" s="24"/>
      <c r="G99" s="24"/>
      <c r="H99" s="24"/>
      <c r="I99" s="43"/>
      <c r="J99" s="43"/>
      <c r="K99" s="43"/>
      <c r="L99" s="43"/>
      <c r="M99" s="50"/>
    </row>
    <row r="100" spans="2:13" ht="38.25" x14ac:dyDescent="0.25">
      <c r="B100" s="48" t="s">
        <v>4527</v>
      </c>
      <c r="C100" s="74" t="s">
        <v>3001</v>
      </c>
      <c r="D100" s="49"/>
      <c r="E100" s="24"/>
      <c r="F100" s="24"/>
      <c r="G100" s="24"/>
      <c r="H100" s="24"/>
      <c r="I100" s="43"/>
      <c r="J100" s="43"/>
      <c r="K100" s="43"/>
      <c r="L100" s="43"/>
      <c r="M100" s="50"/>
    </row>
    <row r="101" spans="2:13" ht="76.5" x14ac:dyDescent="0.25">
      <c r="B101" s="48" t="s">
        <v>4528</v>
      </c>
      <c r="C101" s="73" t="s">
        <v>3002</v>
      </c>
      <c r="D101" s="49"/>
      <c r="E101" s="24"/>
      <c r="F101" s="24"/>
      <c r="G101" s="24"/>
      <c r="H101" s="24"/>
      <c r="I101" s="43"/>
      <c r="J101" s="43"/>
      <c r="K101" s="43"/>
      <c r="L101" s="43"/>
      <c r="M101" s="50"/>
    </row>
    <row r="102" spans="2:13" ht="25.5" x14ac:dyDescent="0.25">
      <c r="B102" s="48" t="s">
        <v>4529</v>
      </c>
      <c r="C102" s="73" t="s">
        <v>3003</v>
      </c>
      <c r="D102" s="49"/>
      <c r="E102" s="24"/>
      <c r="F102" s="24"/>
      <c r="G102" s="24"/>
      <c r="H102" s="24"/>
      <c r="I102" s="43"/>
      <c r="J102" s="43"/>
      <c r="K102" s="43"/>
      <c r="L102" s="43"/>
      <c r="M102" s="50"/>
    </row>
    <row r="103" spans="2:13" ht="38.25" x14ac:dyDescent="0.25">
      <c r="B103" s="48" t="s">
        <v>4530</v>
      </c>
      <c r="C103" s="64" t="s">
        <v>3004</v>
      </c>
      <c r="D103" s="49"/>
      <c r="E103" s="24"/>
      <c r="F103" s="24"/>
      <c r="G103" s="24"/>
      <c r="H103" s="24"/>
      <c r="I103" s="43"/>
      <c r="J103" s="43"/>
      <c r="K103" s="43"/>
      <c r="L103" s="43"/>
      <c r="M103" s="50"/>
    </row>
    <row r="104" spans="2:13" ht="51" x14ac:dyDescent="0.25">
      <c r="B104" s="48" t="s">
        <v>4531</v>
      </c>
      <c r="C104" s="64" t="s">
        <v>3005</v>
      </c>
      <c r="D104" s="49"/>
      <c r="E104" s="24"/>
      <c r="F104" s="24"/>
      <c r="G104" s="24"/>
      <c r="H104" s="24"/>
      <c r="I104" s="43"/>
      <c r="J104" s="43"/>
      <c r="K104" s="43"/>
      <c r="L104" s="43"/>
      <c r="M104" s="50"/>
    </row>
    <row r="105" spans="2:13" ht="38.25" x14ac:dyDescent="0.25">
      <c r="B105" s="48" t="s">
        <v>4532</v>
      </c>
      <c r="C105" s="64" t="s">
        <v>3006</v>
      </c>
      <c r="D105" s="49"/>
      <c r="E105" s="24"/>
      <c r="F105" s="24"/>
      <c r="G105" s="24"/>
      <c r="H105" s="24"/>
      <c r="I105" s="43"/>
      <c r="J105" s="43"/>
      <c r="K105" s="43"/>
      <c r="L105" s="43"/>
      <c r="M105" s="50"/>
    </row>
    <row r="106" spans="2:13" ht="51" x14ac:dyDescent="0.25">
      <c r="B106" s="48" t="s">
        <v>4533</v>
      </c>
      <c r="C106" s="73" t="s">
        <v>3007</v>
      </c>
      <c r="D106" s="49"/>
      <c r="E106" s="24"/>
      <c r="F106" s="24"/>
      <c r="G106" s="24"/>
      <c r="H106" s="24"/>
      <c r="I106" s="43"/>
      <c r="J106" s="43"/>
      <c r="K106" s="43"/>
      <c r="L106" s="43"/>
      <c r="M106" s="50"/>
    </row>
    <row r="107" spans="2:13" ht="26.25" x14ac:dyDescent="0.25">
      <c r="B107" s="48" t="s">
        <v>4534</v>
      </c>
      <c r="C107" s="83" t="s">
        <v>3008</v>
      </c>
      <c r="D107" s="49"/>
      <c r="E107" s="24"/>
      <c r="F107" s="24"/>
      <c r="G107" s="24"/>
      <c r="H107" s="24"/>
      <c r="I107" s="43"/>
      <c r="J107" s="43"/>
      <c r="K107" s="43"/>
      <c r="L107" s="43"/>
      <c r="M107" s="50"/>
    </row>
    <row r="108" spans="2:13" ht="51" x14ac:dyDescent="0.25">
      <c r="B108" s="48" t="s">
        <v>4535</v>
      </c>
      <c r="C108" s="74" t="s">
        <v>3009</v>
      </c>
      <c r="D108" s="49"/>
      <c r="E108" s="24"/>
      <c r="F108" s="24"/>
      <c r="G108" s="24"/>
      <c r="H108" s="24"/>
      <c r="I108" s="43"/>
      <c r="J108" s="43"/>
      <c r="K108" s="43"/>
      <c r="L108" s="43"/>
      <c r="M108" s="50"/>
    </row>
    <row r="109" spans="2:13" ht="26.25" x14ac:dyDescent="0.25">
      <c r="B109" s="48" t="s">
        <v>4536</v>
      </c>
      <c r="C109" s="83" t="s">
        <v>3010</v>
      </c>
      <c r="D109" s="49"/>
      <c r="E109" s="24"/>
      <c r="F109" s="24"/>
      <c r="G109" s="24"/>
      <c r="H109" s="24"/>
      <c r="I109" s="43"/>
      <c r="J109" s="43"/>
      <c r="K109" s="43"/>
      <c r="L109" s="43"/>
      <c r="M109" s="50"/>
    </row>
    <row r="110" spans="2:13" ht="38.25" x14ac:dyDescent="0.25">
      <c r="B110" s="48" t="s">
        <v>4537</v>
      </c>
      <c r="C110" s="74" t="s">
        <v>3011</v>
      </c>
      <c r="D110" s="49"/>
      <c r="E110" s="24"/>
      <c r="F110" s="24"/>
      <c r="G110" s="24"/>
      <c r="H110" s="24"/>
      <c r="I110" s="43"/>
      <c r="J110" s="43"/>
      <c r="K110" s="43"/>
      <c r="L110" s="43"/>
      <c r="M110" s="50"/>
    </row>
    <row r="111" spans="2:13" ht="38.25" x14ac:dyDescent="0.25">
      <c r="B111" s="48" t="s">
        <v>4538</v>
      </c>
      <c r="C111" s="73" t="s">
        <v>3012</v>
      </c>
      <c r="D111" s="49"/>
      <c r="E111" s="24"/>
      <c r="F111" s="24"/>
      <c r="G111" s="24"/>
      <c r="H111" s="24"/>
      <c r="I111" s="43"/>
      <c r="J111" s="43"/>
      <c r="K111" s="43"/>
      <c r="L111" s="43"/>
      <c r="M111" s="50"/>
    </row>
    <row r="112" spans="2:13" ht="25.5" x14ac:dyDescent="0.25">
      <c r="B112" s="48" t="s">
        <v>4539</v>
      </c>
      <c r="C112" s="73" t="s">
        <v>3013</v>
      </c>
      <c r="D112" s="49"/>
      <c r="E112" s="24"/>
      <c r="F112" s="24"/>
      <c r="G112" s="24"/>
      <c r="H112" s="24"/>
      <c r="I112" s="43"/>
      <c r="J112" s="43"/>
      <c r="K112" s="43"/>
      <c r="L112" s="43"/>
      <c r="M112" s="50"/>
    </row>
    <row r="113" spans="2:13" ht="51" x14ac:dyDescent="0.25">
      <c r="B113" s="48" t="s">
        <v>4540</v>
      </c>
      <c r="C113" s="74" t="s">
        <v>3014</v>
      </c>
      <c r="D113" s="49"/>
      <c r="E113" s="24"/>
      <c r="F113" s="24"/>
      <c r="G113" s="24"/>
      <c r="H113" s="24"/>
      <c r="I113" s="43"/>
      <c r="J113" s="43"/>
      <c r="K113" s="43"/>
      <c r="L113" s="43"/>
      <c r="M113" s="50"/>
    </row>
    <row r="114" spans="2:13" ht="38.25" x14ac:dyDescent="0.25">
      <c r="B114" s="48" t="s">
        <v>4541</v>
      </c>
      <c r="C114" s="73" t="s">
        <v>3015</v>
      </c>
      <c r="D114" s="49"/>
      <c r="E114" s="24"/>
      <c r="F114" s="24"/>
      <c r="G114" s="24"/>
      <c r="H114" s="24"/>
      <c r="I114" s="43"/>
      <c r="J114" s="43"/>
      <c r="K114" s="43"/>
      <c r="L114" s="43"/>
      <c r="M114" s="50"/>
    </row>
    <row r="115" spans="2:13" ht="76.5" x14ac:dyDescent="0.25">
      <c r="B115" s="48" t="s">
        <v>4542</v>
      </c>
      <c r="C115" s="73" t="s">
        <v>3016</v>
      </c>
      <c r="D115" s="49"/>
      <c r="E115" s="24"/>
      <c r="F115" s="24"/>
      <c r="G115" s="24"/>
      <c r="H115" s="24"/>
      <c r="I115" s="43"/>
      <c r="J115" s="43"/>
      <c r="K115" s="43"/>
      <c r="L115" s="43"/>
      <c r="M115" s="50"/>
    </row>
    <row r="116" spans="2:13" ht="51" x14ac:dyDescent="0.25">
      <c r="B116" s="48" t="s">
        <v>4543</v>
      </c>
      <c r="C116" s="73" t="s">
        <v>3017</v>
      </c>
      <c r="D116" s="49"/>
      <c r="E116" s="24"/>
      <c r="F116" s="24"/>
      <c r="G116" s="24"/>
      <c r="H116" s="24"/>
      <c r="I116" s="43"/>
      <c r="J116" s="43"/>
      <c r="K116" s="43"/>
      <c r="L116" s="43"/>
      <c r="M116" s="50"/>
    </row>
    <row r="117" spans="2:13" ht="25.5" x14ac:dyDescent="0.25">
      <c r="B117" s="48" t="s">
        <v>4544</v>
      </c>
      <c r="C117" s="73" t="s">
        <v>3018</v>
      </c>
      <c r="D117" s="49"/>
      <c r="E117" s="24"/>
      <c r="F117" s="24"/>
      <c r="G117" s="24"/>
      <c r="H117" s="24"/>
      <c r="I117" s="43"/>
      <c r="J117" s="43"/>
      <c r="K117" s="43"/>
      <c r="L117" s="43"/>
      <c r="M117" s="50"/>
    </row>
    <row r="118" spans="2:13" ht="51" x14ac:dyDescent="0.25">
      <c r="B118" s="48" t="s">
        <v>4545</v>
      </c>
      <c r="C118" s="73" t="s">
        <v>3272</v>
      </c>
      <c r="D118" s="49"/>
      <c r="E118" s="24"/>
      <c r="F118" s="24"/>
      <c r="G118" s="24"/>
      <c r="H118" s="24"/>
      <c r="I118" s="53"/>
      <c r="J118" s="53"/>
      <c r="K118" s="53"/>
      <c r="L118" s="53"/>
      <c r="M118" s="54"/>
    </row>
    <row r="119" spans="2:13" ht="76.5" x14ac:dyDescent="0.25">
      <c r="B119" s="48" t="s">
        <v>4546</v>
      </c>
      <c r="C119" s="73" t="s">
        <v>3019</v>
      </c>
      <c r="D119" s="49"/>
      <c r="E119" s="24"/>
      <c r="F119" s="24"/>
      <c r="G119" s="24"/>
      <c r="H119" s="24"/>
      <c r="I119" s="43"/>
      <c r="J119" s="43"/>
      <c r="K119" s="43"/>
      <c r="L119" s="43"/>
      <c r="M119" s="50"/>
    </row>
    <row r="120" spans="2:13" ht="25.5" x14ac:dyDescent="0.25">
      <c r="B120" s="48" t="s">
        <v>4547</v>
      </c>
      <c r="C120" s="73" t="s">
        <v>3020</v>
      </c>
      <c r="D120" s="49"/>
      <c r="E120" s="24"/>
      <c r="F120" s="24"/>
      <c r="G120" s="24"/>
      <c r="H120" s="24"/>
      <c r="I120" s="43"/>
      <c r="J120" s="43"/>
      <c r="K120" s="43"/>
      <c r="L120" s="43"/>
      <c r="M120" s="50"/>
    </row>
    <row r="121" spans="2:13" ht="63.75" x14ac:dyDescent="0.25">
      <c r="B121" s="48" t="s">
        <v>4548</v>
      </c>
      <c r="C121" s="73" t="s">
        <v>3021</v>
      </c>
      <c r="D121" s="49"/>
      <c r="E121" s="24"/>
      <c r="F121" s="24"/>
      <c r="G121" s="24"/>
      <c r="H121" s="24"/>
      <c r="I121" s="43"/>
      <c r="J121" s="43"/>
      <c r="K121" s="43"/>
      <c r="L121" s="43"/>
      <c r="M121" s="50"/>
    </row>
    <row r="122" spans="2:13" ht="76.5" x14ac:dyDescent="0.25">
      <c r="B122" s="48" t="s">
        <v>4549</v>
      </c>
      <c r="C122" s="73" t="s">
        <v>3273</v>
      </c>
      <c r="D122" s="49"/>
      <c r="E122" s="24"/>
      <c r="F122" s="24"/>
      <c r="G122" s="24"/>
      <c r="H122" s="24"/>
      <c r="I122" s="53"/>
      <c r="J122" s="53"/>
      <c r="K122" s="53"/>
      <c r="L122" s="53"/>
      <c r="M122" s="54"/>
    </row>
    <row r="123" spans="2:13" ht="51" x14ac:dyDescent="0.25">
      <c r="B123" s="48" t="s">
        <v>4550</v>
      </c>
      <c r="C123" s="74" t="s">
        <v>3022</v>
      </c>
      <c r="D123" s="49"/>
      <c r="E123" s="24"/>
      <c r="F123" s="24"/>
      <c r="G123" s="24"/>
      <c r="H123" s="24"/>
      <c r="I123" s="43"/>
      <c r="J123" s="43"/>
      <c r="K123" s="43"/>
      <c r="L123" s="43"/>
      <c r="M123" s="50"/>
    </row>
    <row r="124" spans="2:13" ht="38.25" x14ac:dyDescent="0.25">
      <c r="B124" s="48" t="s">
        <v>4551</v>
      </c>
      <c r="C124" s="73" t="s">
        <v>3023</v>
      </c>
      <c r="D124" s="49"/>
      <c r="E124" s="24"/>
      <c r="F124" s="24"/>
      <c r="G124" s="24"/>
      <c r="H124" s="24"/>
      <c r="I124" s="43"/>
      <c r="J124" s="43"/>
      <c r="K124" s="43"/>
      <c r="L124" s="43"/>
      <c r="M124" s="50"/>
    </row>
    <row r="125" spans="2:13" ht="63.75" x14ac:dyDescent="0.25">
      <c r="B125" s="48" t="s">
        <v>4552</v>
      </c>
      <c r="C125" s="73" t="s">
        <v>3024</v>
      </c>
      <c r="D125" s="49"/>
      <c r="E125" s="24"/>
      <c r="F125" s="24"/>
      <c r="G125" s="24"/>
      <c r="H125" s="24"/>
      <c r="I125" s="43"/>
      <c r="J125" s="43"/>
      <c r="K125" s="43"/>
      <c r="L125" s="43"/>
      <c r="M125" s="50"/>
    </row>
    <row r="126" spans="2:13" ht="38.25" x14ac:dyDescent="0.25">
      <c r="B126" s="48" t="s">
        <v>4553</v>
      </c>
      <c r="C126" s="64" t="s">
        <v>3025</v>
      </c>
      <c r="D126" s="49"/>
      <c r="E126" s="24"/>
      <c r="F126" s="24"/>
      <c r="G126" s="24"/>
      <c r="H126" s="24"/>
      <c r="I126" s="43"/>
      <c r="J126" s="43"/>
      <c r="K126" s="43"/>
      <c r="L126" s="43"/>
      <c r="M126" s="50"/>
    </row>
    <row r="127" spans="2:13" ht="25.5" x14ac:dyDescent="0.25">
      <c r="B127" s="48" t="s">
        <v>4554</v>
      </c>
      <c r="C127" s="64" t="s">
        <v>3026</v>
      </c>
      <c r="D127" s="49"/>
      <c r="E127" s="24"/>
      <c r="F127" s="24"/>
      <c r="G127" s="24"/>
      <c r="H127" s="24"/>
      <c r="I127" s="43"/>
      <c r="J127" s="43"/>
      <c r="K127" s="43"/>
      <c r="L127" s="43"/>
      <c r="M127" s="50"/>
    </row>
    <row r="128" spans="2:13" ht="89.25" x14ac:dyDescent="0.25">
      <c r="B128" s="48" t="s">
        <v>4555</v>
      </c>
      <c r="C128" s="64" t="s">
        <v>3027</v>
      </c>
      <c r="D128" s="49"/>
      <c r="E128" s="24"/>
      <c r="F128" s="24"/>
      <c r="G128" s="24"/>
      <c r="H128" s="24"/>
      <c r="I128" s="43"/>
      <c r="J128" s="43"/>
      <c r="K128" s="43"/>
      <c r="L128" s="43"/>
      <c r="M128" s="50"/>
    </row>
    <row r="129" spans="2:13" ht="51" x14ac:dyDescent="0.25">
      <c r="B129" s="48" t="s">
        <v>4556</v>
      </c>
      <c r="C129" s="73" t="s">
        <v>3028</v>
      </c>
      <c r="D129" s="49"/>
      <c r="E129" s="24"/>
      <c r="F129" s="24"/>
      <c r="G129" s="24"/>
      <c r="H129" s="24"/>
      <c r="I129" s="43"/>
      <c r="J129" s="43"/>
      <c r="K129" s="43"/>
      <c r="L129" s="43"/>
      <c r="M129" s="50"/>
    </row>
    <row r="130" spans="2:13" ht="51" x14ac:dyDescent="0.25">
      <c r="B130" s="48" t="s">
        <v>4557</v>
      </c>
      <c r="C130" s="73" t="s">
        <v>3274</v>
      </c>
      <c r="D130" s="49"/>
      <c r="E130" s="24"/>
      <c r="F130" s="24"/>
      <c r="G130" s="24"/>
      <c r="H130" s="24"/>
      <c r="I130" s="53"/>
      <c r="J130" s="53"/>
      <c r="K130" s="53"/>
      <c r="L130" s="53"/>
      <c r="M130" s="54"/>
    </row>
    <row r="131" spans="2:13" ht="63.75" x14ac:dyDescent="0.25">
      <c r="B131" s="48" t="s">
        <v>4558</v>
      </c>
      <c r="C131" s="73" t="s">
        <v>3029</v>
      </c>
      <c r="D131" s="49"/>
      <c r="E131" s="24"/>
      <c r="F131" s="24"/>
      <c r="G131" s="24"/>
      <c r="H131" s="24"/>
      <c r="I131" s="43"/>
      <c r="J131" s="43"/>
      <c r="K131" s="43"/>
      <c r="L131" s="43"/>
      <c r="M131" s="50"/>
    </row>
    <row r="132" spans="2:13" ht="63.75" x14ac:dyDescent="0.25">
      <c r="B132" s="48" t="s">
        <v>4559</v>
      </c>
      <c r="C132" s="73" t="s">
        <v>3030</v>
      </c>
      <c r="D132" s="49"/>
      <c r="E132" s="24"/>
      <c r="F132" s="24"/>
      <c r="G132" s="24"/>
      <c r="H132" s="24"/>
      <c r="I132" s="43"/>
      <c r="J132" s="43"/>
      <c r="K132" s="43"/>
      <c r="L132" s="43"/>
      <c r="M132" s="50"/>
    </row>
    <row r="133" spans="2:13" ht="25.5" x14ac:dyDescent="0.25">
      <c r="B133" s="48" t="s">
        <v>4560</v>
      </c>
      <c r="C133" s="73" t="s">
        <v>3031</v>
      </c>
      <c r="D133" s="49"/>
      <c r="E133" s="24"/>
      <c r="F133" s="24"/>
      <c r="G133" s="24"/>
      <c r="H133" s="24"/>
      <c r="I133" s="43"/>
      <c r="J133" s="43"/>
      <c r="K133" s="43"/>
      <c r="L133" s="43"/>
      <c r="M133" s="50"/>
    </row>
    <row r="134" spans="2:13" ht="63.75" x14ac:dyDescent="0.25">
      <c r="B134" s="48" t="s">
        <v>4561</v>
      </c>
      <c r="C134" s="73" t="s">
        <v>3275</v>
      </c>
      <c r="D134" s="49"/>
      <c r="E134" s="24"/>
      <c r="F134" s="24"/>
      <c r="G134" s="24"/>
      <c r="H134" s="24"/>
      <c r="I134" s="53"/>
      <c r="J134" s="53"/>
      <c r="K134" s="53"/>
      <c r="L134" s="53"/>
      <c r="M134" s="54"/>
    </row>
    <row r="135" spans="2:13" ht="38.25" x14ac:dyDescent="0.25">
      <c r="B135" s="48" t="s">
        <v>4562</v>
      </c>
      <c r="C135" s="73" t="s">
        <v>3276</v>
      </c>
      <c r="D135" s="49"/>
      <c r="E135" s="24"/>
      <c r="F135" s="24"/>
      <c r="G135" s="24"/>
      <c r="H135" s="24"/>
      <c r="I135" s="53"/>
      <c r="J135" s="53"/>
      <c r="K135" s="53"/>
      <c r="L135" s="53"/>
      <c r="M135" s="54"/>
    </row>
    <row r="136" spans="2:13" ht="90" x14ac:dyDescent="0.25">
      <c r="B136" s="48" t="s">
        <v>4563</v>
      </c>
      <c r="C136" s="83" t="s">
        <v>3277</v>
      </c>
      <c r="D136" s="49"/>
      <c r="E136" s="24"/>
      <c r="F136" s="24"/>
      <c r="G136" s="24"/>
      <c r="H136" s="24"/>
      <c r="I136" s="53"/>
      <c r="J136" s="53"/>
      <c r="K136" s="53"/>
      <c r="L136" s="53"/>
      <c r="M136" s="54"/>
    </row>
    <row r="137" spans="2:13" ht="25.5" x14ac:dyDescent="0.25">
      <c r="B137" s="48" t="s">
        <v>4564</v>
      </c>
      <c r="C137" s="73" t="s">
        <v>3032</v>
      </c>
      <c r="D137" s="49"/>
      <c r="E137" s="24"/>
      <c r="F137" s="24"/>
      <c r="G137" s="24"/>
      <c r="H137" s="24"/>
      <c r="I137" s="43"/>
      <c r="J137" s="43"/>
      <c r="K137" s="43"/>
      <c r="L137" s="43"/>
      <c r="M137" s="50"/>
    </row>
    <row r="138" spans="2:13" ht="51" x14ac:dyDescent="0.25">
      <c r="B138" s="48" t="s">
        <v>4565</v>
      </c>
      <c r="C138" s="73" t="s">
        <v>3033</v>
      </c>
      <c r="D138" s="49"/>
      <c r="E138" s="24"/>
      <c r="F138" s="24"/>
      <c r="G138" s="24"/>
      <c r="H138" s="24"/>
      <c r="I138" s="43"/>
      <c r="J138" s="43"/>
      <c r="K138" s="43"/>
      <c r="L138" s="43"/>
      <c r="M138" s="50"/>
    </row>
    <row r="139" spans="2:13" ht="26.25" x14ac:dyDescent="0.25">
      <c r="B139" s="48" t="s">
        <v>4566</v>
      </c>
      <c r="C139" s="83" t="s">
        <v>3034</v>
      </c>
      <c r="D139" s="49"/>
      <c r="E139" s="24"/>
      <c r="F139" s="24"/>
      <c r="G139" s="24"/>
      <c r="H139" s="24"/>
      <c r="I139" s="43"/>
      <c r="J139" s="43"/>
      <c r="K139" s="43"/>
      <c r="L139" s="43"/>
      <c r="M139" s="50"/>
    </row>
    <row r="140" spans="2:13" ht="38.25" x14ac:dyDescent="0.25">
      <c r="B140" s="48" t="s">
        <v>4567</v>
      </c>
      <c r="C140" s="74" t="s">
        <v>3035</v>
      </c>
      <c r="D140" s="49"/>
      <c r="E140" s="24"/>
      <c r="F140" s="24"/>
      <c r="G140" s="24"/>
      <c r="H140" s="24"/>
      <c r="I140" s="43"/>
      <c r="J140" s="43"/>
      <c r="K140" s="43"/>
      <c r="L140" s="43"/>
      <c r="M140" s="50"/>
    </row>
    <row r="141" spans="2:13" ht="54.75" customHeight="1" x14ac:dyDescent="0.25">
      <c r="B141" s="48" t="s">
        <v>4568</v>
      </c>
      <c r="C141" s="73" t="s">
        <v>3036</v>
      </c>
      <c r="D141" s="49"/>
      <c r="E141" s="24"/>
      <c r="F141" s="24"/>
      <c r="G141" s="24"/>
      <c r="H141" s="24"/>
      <c r="I141" s="43"/>
      <c r="J141" s="43"/>
      <c r="K141" s="43"/>
      <c r="L141" s="43"/>
      <c r="M141" s="50"/>
    </row>
    <row r="142" spans="2:13" x14ac:dyDescent="0.25">
      <c r="B142" s="55"/>
      <c r="C142" s="115"/>
      <c r="D142" s="16"/>
      <c r="E142" s="21"/>
      <c r="F142" s="21"/>
      <c r="G142" s="21"/>
      <c r="H142" s="21"/>
      <c r="I142" s="21"/>
      <c r="J142" s="21"/>
      <c r="K142" s="21"/>
      <c r="L142" s="21"/>
      <c r="M142" s="16"/>
    </row>
    <row r="143" spans="2:13" ht="15" customHeight="1" x14ac:dyDescent="0.25">
      <c r="B143" s="153" t="s">
        <v>425</v>
      </c>
      <c r="C143" s="153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</row>
    <row r="144" spans="2:13" ht="15" customHeight="1" x14ac:dyDescent="0.25">
      <c r="B144" s="16"/>
      <c r="C144" s="153" t="s">
        <v>426</v>
      </c>
      <c r="D144" s="153"/>
      <c r="E144" s="153"/>
      <c r="F144" s="153"/>
      <c r="G144" s="153"/>
      <c r="H144" s="153"/>
      <c r="I144" s="153"/>
      <c r="J144" s="153"/>
      <c r="K144" s="153"/>
      <c r="L144" s="153"/>
      <c r="M144" s="153"/>
    </row>
    <row r="145" spans="2:13" ht="15" customHeight="1" x14ac:dyDescent="0.25">
      <c r="B145" s="17"/>
      <c r="C145" s="153" t="s">
        <v>18</v>
      </c>
      <c r="D145" s="153"/>
      <c r="E145" s="153"/>
      <c r="F145" s="153"/>
      <c r="G145" s="153"/>
      <c r="H145" s="153"/>
      <c r="I145" s="153"/>
      <c r="J145" s="153"/>
      <c r="K145" s="153"/>
      <c r="L145" s="153"/>
      <c r="M145" s="153"/>
    </row>
    <row r="146" spans="2:13" x14ac:dyDescent="0.25">
      <c r="B146" s="46"/>
      <c r="C146" s="46"/>
      <c r="D146" s="46"/>
      <c r="E146" s="8"/>
      <c r="F146" s="8"/>
      <c r="G146" s="8"/>
      <c r="H146" s="8"/>
      <c r="I146" s="8"/>
      <c r="J146" s="8"/>
      <c r="K146" s="8"/>
      <c r="L146" s="8"/>
      <c r="M146" s="9"/>
    </row>
    <row r="147" spans="2:13" x14ac:dyDescent="0.25">
      <c r="B147" s="46"/>
      <c r="C147" s="46"/>
      <c r="D147" s="47" t="s">
        <v>1343</v>
      </c>
      <c r="E147" s="161" t="s">
        <v>10</v>
      </c>
      <c r="F147" s="161"/>
      <c r="G147" s="161"/>
      <c r="H147" s="161"/>
      <c r="I147" s="161" t="s">
        <v>6</v>
      </c>
      <c r="J147" s="161"/>
      <c r="K147" s="161"/>
      <c r="L147" s="161"/>
      <c r="M147" s="9"/>
    </row>
    <row r="148" spans="2:13" ht="15" customHeight="1" x14ac:dyDescent="0.25">
      <c r="B148" s="8"/>
      <c r="C148" s="9"/>
      <c r="D148" s="192" t="s">
        <v>3484</v>
      </c>
      <c r="E148" s="193" t="s">
        <v>11</v>
      </c>
      <c r="F148" s="193" t="s">
        <v>12</v>
      </c>
      <c r="G148" s="193" t="s">
        <v>13</v>
      </c>
      <c r="H148" s="193" t="s">
        <v>14</v>
      </c>
      <c r="I148" s="194" t="s">
        <v>11</v>
      </c>
      <c r="J148" s="194" t="s">
        <v>12</v>
      </c>
      <c r="K148" s="194" t="s">
        <v>13</v>
      </c>
      <c r="L148" s="194" t="s">
        <v>14</v>
      </c>
      <c r="M148" s="9"/>
    </row>
    <row r="149" spans="2:13" x14ac:dyDescent="0.25">
      <c r="B149" s="8"/>
      <c r="C149" s="9"/>
      <c r="D149" s="192"/>
      <c r="E149" s="195">
        <f>SUM(E9:E141)</f>
        <v>0</v>
      </c>
      <c r="F149" s="195">
        <f t="shared" ref="F149:L149" si="0">SUM(F9:F141)</f>
        <v>0</v>
      </c>
      <c r="G149" s="195">
        <f t="shared" si="0"/>
        <v>0</v>
      </c>
      <c r="H149" s="195">
        <f t="shared" si="0"/>
        <v>0</v>
      </c>
      <c r="I149" s="196">
        <f t="shared" si="0"/>
        <v>0</v>
      </c>
      <c r="J149" s="196">
        <f t="shared" si="0"/>
        <v>0</v>
      </c>
      <c r="K149" s="196">
        <f t="shared" si="0"/>
        <v>0</v>
      </c>
      <c r="L149" s="196">
        <f t="shared" si="0"/>
        <v>0</v>
      </c>
      <c r="M149" s="9"/>
    </row>
    <row r="150" spans="2:13" x14ac:dyDescent="0.25">
      <c r="D150" s="197" t="s">
        <v>3546</v>
      </c>
      <c r="E150" s="195">
        <f>SUM(E9+E10+E11+E12+E13+E14+E15+E16+E17+E18+E19+E20+E21+E22+E23+E24+E25+E26+E27+E29+E30+E31+E32+E33+E35+E36+E37+E38+E39+E40+E41+E42+E43+E45+E49+E50+E52+E53+E54+E55+E56+E57+E58+E59+E60+E61+E63+E65+E67+E68+E69+E72+E73+E74+E75+E76+E78+E79+E80+E82+E85+E86+E87+E88+E89+E90+E91+E92+E93+E94+E95+E96+E97+E98+E99+E100+E101+E102+E103+E104+E105+E106+E107+E108+E109+E110+E111+E112+E113+E114+E115+E116+E117+E119+E120+E121+E123+E124+E125+E126+E127+E128+E129+E131+E132+E133+E137+E138+E139+E140+E141)</f>
        <v>0</v>
      </c>
      <c r="F150" s="195">
        <f t="shared" ref="F150:L150" si="1">SUM(F9+F10+F11+F12+F13+F14+F15+F16+F17+F18+F19+F20+F21+F22+F23+F24+F25+F26+F27+F29+F30+F31+F32+F33+F35+F36+F37+F38+F39+F40+F41+F42+F43+F45+F49+F50+F52+F53+F54+F55+F56+F57+F58+F59+F60+F61+F63+F65+F67+F68+F69+F72+F73+F74+F75+F76+F78+F79+F80+F82+F85+F86+F87+F88+F89+F90+F91+F92+F93+F94+F95+F96+F97+F98+F99+F100+F101+F102+F103+F104+F105+F106+F107+F108+F109+F110+F111+F112+F113+F114+F115+F116+F117+F119+F120+F121+F123+F124+F125+F126+F127+F128+F129+F131+F132+F133+F137+F138+F139+F140+F141)</f>
        <v>0</v>
      </c>
      <c r="G150" s="195">
        <f t="shared" si="1"/>
        <v>0</v>
      </c>
      <c r="H150" s="195">
        <f t="shared" si="1"/>
        <v>0</v>
      </c>
      <c r="I150" s="196">
        <f t="shared" si="1"/>
        <v>0</v>
      </c>
      <c r="J150" s="196">
        <f t="shared" si="1"/>
        <v>0</v>
      </c>
      <c r="K150" s="196">
        <f t="shared" si="1"/>
        <v>0</v>
      </c>
      <c r="L150" s="196">
        <f t="shared" si="1"/>
        <v>0</v>
      </c>
    </row>
    <row r="151" spans="2:13" x14ac:dyDescent="0.25">
      <c r="D151" s="197" t="s">
        <v>3485</v>
      </c>
      <c r="E151" s="195">
        <f>SUM(E28+E34+E44+E46+E47+E48+E51+E62+E64+E66+E70+E71+E77+E81+E83+E84+E118+E122+E130+E134+E135+E136)</f>
        <v>0</v>
      </c>
      <c r="F151" s="195">
        <f t="shared" ref="F151:L151" si="2">SUM(F28+F34+F44+F46+F47+F48+F51+F62+F64+F66+F70+F71+F77+F81+F83+F84+F118+F122+F130+F134+F135+F136)</f>
        <v>0</v>
      </c>
      <c r="G151" s="195">
        <f t="shared" si="2"/>
        <v>0</v>
      </c>
      <c r="H151" s="195">
        <f t="shared" si="2"/>
        <v>0</v>
      </c>
      <c r="I151" s="196">
        <f t="shared" si="2"/>
        <v>0</v>
      </c>
      <c r="J151" s="196">
        <f t="shared" si="2"/>
        <v>0</v>
      </c>
      <c r="K151" s="196">
        <f t="shared" si="2"/>
        <v>0</v>
      </c>
      <c r="L151" s="196">
        <f t="shared" si="2"/>
        <v>0</v>
      </c>
    </row>
    <row r="152" spans="2:13" x14ac:dyDescent="0.25">
      <c r="D152" s="198"/>
      <c r="E152" s="199"/>
      <c r="F152" s="199"/>
      <c r="G152" s="199"/>
      <c r="H152" s="199"/>
      <c r="I152" s="199"/>
      <c r="J152" s="199"/>
      <c r="K152" s="199"/>
      <c r="L152" s="199"/>
    </row>
    <row r="153" spans="2:13" x14ac:dyDescent="0.25">
      <c r="D153" s="200" t="s">
        <v>376</v>
      </c>
      <c r="E153" s="201">
        <f>SUM(E150,H150)</f>
        <v>0</v>
      </c>
      <c r="F153" s="202">
        <f>SUM(E149,F149,H149)</f>
        <v>0</v>
      </c>
      <c r="G153" s="203" t="s">
        <v>377</v>
      </c>
      <c r="H153" s="203"/>
      <c r="I153" s="204">
        <f>SUM(I150,L150)</f>
        <v>0</v>
      </c>
      <c r="J153" s="205">
        <f>SUM(I149,J149,L149)</f>
        <v>0</v>
      </c>
      <c r="K153" s="206" t="s">
        <v>377</v>
      </c>
      <c r="L153" s="206"/>
    </row>
    <row r="154" spans="2:13" x14ac:dyDescent="0.25">
      <c r="D154" s="200" t="s">
        <v>378</v>
      </c>
      <c r="E154" s="201">
        <f>SUM(E151,F151,H151)</f>
        <v>0</v>
      </c>
      <c r="F154" s="202"/>
      <c r="G154" s="203"/>
      <c r="H154" s="203"/>
      <c r="I154" s="204">
        <f>SUM(I151,J151,L151)</f>
        <v>0</v>
      </c>
      <c r="J154" s="205"/>
      <c r="K154" s="206"/>
      <c r="L154" s="206"/>
    </row>
  </sheetData>
  <sheetProtection algorithmName="SHA-512" hashValue="E0cD+FlRhQSIjCVExy1mbl0+STALjV69eeLoEiQdxdNmWvJ7yIcXElQ3DY5myI3LsYGLbN3SwBcLvvv9dxEYYg==" saltValue="4qxxa+xqkQ1kIIefTxbXQA==" spinCount="100000" sheet="1" objects="1" scenarios="1"/>
  <mergeCells count="20">
    <mergeCell ref="B143:M143"/>
    <mergeCell ref="C144:M144"/>
    <mergeCell ref="D7:D8"/>
    <mergeCell ref="E7:H7"/>
    <mergeCell ref="I7:L7"/>
    <mergeCell ref="M7:M8"/>
    <mergeCell ref="B2:M2"/>
    <mergeCell ref="B3:M3"/>
    <mergeCell ref="B4:M4"/>
    <mergeCell ref="B6:M6"/>
    <mergeCell ref="B7:B8"/>
    <mergeCell ref="C7:C8"/>
    <mergeCell ref="C145:M145"/>
    <mergeCell ref="F153:F154"/>
    <mergeCell ref="G153:H154"/>
    <mergeCell ref="J153:J154"/>
    <mergeCell ref="K153:L154"/>
    <mergeCell ref="D148:D149"/>
    <mergeCell ref="E147:H147"/>
    <mergeCell ref="I147:L147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17E87-F5F3-468F-A704-169EF78E3E33}">
  <dimension ref="B1:M35"/>
  <sheetViews>
    <sheetView workbookViewId="0">
      <selection activeCell="B24" sqref="B24:M24"/>
    </sheetView>
  </sheetViews>
  <sheetFormatPr defaultRowHeight="15" x14ac:dyDescent="0.25"/>
  <cols>
    <col min="1" max="1" width="9.140625" style="8"/>
    <col min="2" max="2" width="13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2173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3037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4569</v>
      </c>
      <c r="C9" s="64" t="s">
        <v>3038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4570</v>
      </c>
      <c r="C10" s="64" t="s">
        <v>3039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25.5" x14ac:dyDescent="0.25">
      <c r="B11" s="48" t="s">
        <v>4571</v>
      </c>
      <c r="C11" s="64" t="s">
        <v>3278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51" x14ac:dyDescent="0.25">
      <c r="B12" s="48" t="s">
        <v>4572</v>
      </c>
      <c r="C12" s="73" t="s">
        <v>3040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25.5" x14ac:dyDescent="0.25">
      <c r="B13" s="48" t="s">
        <v>4573</v>
      </c>
      <c r="C13" s="73" t="s">
        <v>3041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51" x14ac:dyDescent="0.25">
      <c r="B14" s="48" t="s">
        <v>4574</v>
      </c>
      <c r="C14" s="64" t="s">
        <v>3279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38.25" x14ac:dyDescent="0.25">
      <c r="B15" s="48" t="s">
        <v>4575</v>
      </c>
      <c r="C15" s="73" t="s">
        <v>3042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4576</v>
      </c>
      <c r="C16" s="73" t="s">
        <v>3043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4577</v>
      </c>
      <c r="C17" s="73" t="s">
        <v>3044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38.25" x14ac:dyDescent="0.25">
      <c r="B18" s="48" t="s">
        <v>4578</v>
      </c>
      <c r="C18" s="74" t="s">
        <v>3045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51" x14ac:dyDescent="0.25">
      <c r="B19" s="48" t="s">
        <v>4579</v>
      </c>
      <c r="C19" s="73" t="s">
        <v>3046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51" x14ac:dyDescent="0.25">
      <c r="B20" s="48" t="s">
        <v>4580</v>
      </c>
      <c r="C20" s="73" t="s">
        <v>3047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4581</v>
      </c>
      <c r="C21" s="74" t="s">
        <v>3048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38.25" x14ac:dyDescent="0.25">
      <c r="B22" s="48" t="s">
        <v>4582</v>
      </c>
      <c r="C22" s="73" t="s">
        <v>3049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x14ac:dyDescent="0.25">
      <c r="B23" s="55"/>
      <c r="C23" s="115"/>
      <c r="D23" s="16"/>
      <c r="E23" s="21"/>
      <c r="F23" s="21"/>
      <c r="G23" s="21"/>
      <c r="H23" s="21"/>
      <c r="I23" s="21"/>
      <c r="J23" s="21"/>
      <c r="K23" s="21"/>
      <c r="L23" s="21"/>
      <c r="M23" s="16"/>
    </row>
    <row r="24" spans="2:13" ht="15" customHeight="1" x14ac:dyDescent="0.25">
      <c r="B24" s="153" t="s">
        <v>425</v>
      </c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</row>
    <row r="25" spans="2:13" ht="15" customHeight="1" x14ac:dyDescent="0.25">
      <c r="B25" s="16"/>
      <c r="C25" s="153" t="s">
        <v>426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</row>
    <row r="26" spans="2:13" ht="15" customHeight="1" x14ac:dyDescent="0.25">
      <c r="B26" s="17"/>
      <c r="C26" s="153" t="s">
        <v>18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</row>
    <row r="27" spans="2:13" x14ac:dyDescent="0.25">
      <c r="B27" s="46"/>
      <c r="C27" s="46"/>
      <c r="D27" s="46"/>
      <c r="E27" s="8"/>
      <c r="F27" s="8"/>
      <c r="G27" s="8"/>
      <c r="H27" s="8"/>
      <c r="I27" s="8"/>
      <c r="J27" s="8"/>
      <c r="K27" s="8"/>
      <c r="L27" s="8"/>
      <c r="M27" s="9"/>
    </row>
    <row r="28" spans="2:13" x14ac:dyDescent="0.25">
      <c r="B28" s="46"/>
      <c r="C28" s="46"/>
      <c r="D28" s="47" t="s">
        <v>1343</v>
      </c>
      <c r="E28" s="161" t="s">
        <v>10</v>
      </c>
      <c r="F28" s="161"/>
      <c r="G28" s="161"/>
      <c r="H28" s="161"/>
      <c r="I28" s="161" t="s">
        <v>6</v>
      </c>
      <c r="J28" s="161"/>
      <c r="K28" s="161"/>
      <c r="L28" s="161"/>
      <c r="M28" s="9"/>
    </row>
    <row r="29" spans="2:13" ht="15" customHeight="1" x14ac:dyDescent="0.25">
      <c r="B29" s="8"/>
      <c r="C29" s="9"/>
      <c r="D29" s="192" t="s">
        <v>3544</v>
      </c>
      <c r="E29" s="193" t="s">
        <v>11</v>
      </c>
      <c r="F29" s="193" t="s">
        <v>12</v>
      </c>
      <c r="G29" s="193" t="s">
        <v>13</v>
      </c>
      <c r="H29" s="193" t="s">
        <v>14</v>
      </c>
      <c r="I29" s="194" t="s">
        <v>11</v>
      </c>
      <c r="J29" s="194" t="s">
        <v>12</v>
      </c>
      <c r="K29" s="194" t="s">
        <v>13</v>
      </c>
      <c r="L29" s="194" t="s">
        <v>14</v>
      </c>
      <c r="M29" s="9"/>
    </row>
    <row r="30" spans="2:13" x14ac:dyDescent="0.25">
      <c r="B30" s="8"/>
      <c r="C30" s="9"/>
      <c r="D30" s="192"/>
      <c r="E30" s="195">
        <f>SUM(E9:E22)</f>
        <v>0</v>
      </c>
      <c r="F30" s="195">
        <f t="shared" ref="F30:L30" si="0">SUM(F9:F22)</f>
        <v>0</v>
      </c>
      <c r="G30" s="195">
        <f t="shared" si="0"/>
        <v>0</v>
      </c>
      <c r="H30" s="195">
        <f t="shared" si="0"/>
        <v>0</v>
      </c>
      <c r="I30" s="196">
        <f t="shared" si="0"/>
        <v>0</v>
      </c>
      <c r="J30" s="196">
        <f t="shared" si="0"/>
        <v>0</v>
      </c>
      <c r="K30" s="196">
        <f t="shared" si="0"/>
        <v>0</v>
      </c>
      <c r="L30" s="196">
        <f t="shared" si="0"/>
        <v>0</v>
      </c>
      <c r="M30" s="9"/>
    </row>
    <row r="31" spans="2:13" x14ac:dyDescent="0.25">
      <c r="D31" s="197" t="s">
        <v>3545</v>
      </c>
      <c r="E31" s="195">
        <f>SUM(E9+E10+E12+E13+E15+E16+E17+E18+E19+E20+E21+E22)</f>
        <v>0</v>
      </c>
      <c r="F31" s="195">
        <f t="shared" ref="F31:L31" si="1">SUM(F9+F10+F12+F13+F15+F16+F17+F18+F19+F20+F21+F22)</f>
        <v>0</v>
      </c>
      <c r="G31" s="195">
        <f t="shared" si="1"/>
        <v>0</v>
      </c>
      <c r="H31" s="195">
        <f t="shared" si="1"/>
        <v>0</v>
      </c>
      <c r="I31" s="196">
        <f t="shared" si="1"/>
        <v>0</v>
      </c>
      <c r="J31" s="196">
        <f t="shared" si="1"/>
        <v>0</v>
      </c>
      <c r="K31" s="196">
        <f t="shared" si="1"/>
        <v>0</v>
      </c>
      <c r="L31" s="196">
        <f t="shared" si="1"/>
        <v>0</v>
      </c>
    </row>
    <row r="32" spans="2:13" x14ac:dyDescent="0.25">
      <c r="D32" s="197" t="s">
        <v>693</v>
      </c>
      <c r="E32" s="195">
        <f>SUM(E11+E14)</f>
        <v>0</v>
      </c>
      <c r="F32" s="195">
        <f t="shared" ref="F32:L32" si="2">SUM(F11+F14)</f>
        <v>0</v>
      </c>
      <c r="G32" s="195">
        <f t="shared" si="2"/>
        <v>0</v>
      </c>
      <c r="H32" s="195">
        <f t="shared" si="2"/>
        <v>0</v>
      </c>
      <c r="I32" s="196">
        <f t="shared" si="2"/>
        <v>0</v>
      </c>
      <c r="J32" s="196">
        <f t="shared" si="2"/>
        <v>0</v>
      </c>
      <c r="K32" s="196">
        <f t="shared" si="2"/>
        <v>0</v>
      </c>
      <c r="L32" s="196">
        <f t="shared" si="2"/>
        <v>0</v>
      </c>
    </row>
    <row r="33" spans="4:12" x14ac:dyDescent="0.25">
      <c r="D33" s="198"/>
      <c r="E33" s="199"/>
      <c r="F33" s="199"/>
      <c r="G33" s="199"/>
      <c r="H33" s="199"/>
      <c r="I33" s="199"/>
      <c r="J33" s="199"/>
      <c r="K33" s="199"/>
      <c r="L33" s="199"/>
    </row>
    <row r="34" spans="4:12" x14ac:dyDescent="0.25">
      <c r="D34" s="200" t="s">
        <v>376</v>
      </c>
      <c r="E34" s="201">
        <f>SUM(E31,H31)</f>
        <v>0</v>
      </c>
      <c r="F34" s="202">
        <f>SUM(E30,F30,H30)</f>
        <v>0</v>
      </c>
      <c r="G34" s="203" t="s">
        <v>377</v>
      </c>
      <c r="H34" s="203"/>
      <c r="I34" s="204">
        <f>SUM(I31,L31)</f>
        <v>0</v>
      </c>
      <c r="J34" s="205">
        <f>SUM(I30,J30,L30)</f>
        <v>0</v>
      </c>
      <c r="K34" s="206" t="s">
        <v>377</v>
      </c>
      <c r="L34" s="206"/>
    </row>
    <row r="35" spans="4:12" x14ac:dyDescent="0.25">
      <c r="D35" s="200" t="s">
        <v>378</v>
      </c>
      <c r="E35" s="201">
        <f>SUM(E32,F32,H32)</f>
        <v>0</v>
      </c>
      <c r="F35" s="202"/>
      <c r="G35" s="203"/>
      <c r="H35" s="203"/>
      <c r="I35" s="204">
        <f>SUM(I32,J32,L32)</f>
        <v>0</v>
      </c>
      <c r="J35" s="205"/>
      <c r="K35" s="206"/>
      <c r="L35" s="206"/>
    </row>
  </sheetData>
  <sheetProtection algorithmName="SHA-512" hashValue="c62rk9SrmpTc/mCIZfn9FPureHTITPokHI8uxxjBunQIZhvOTrD9u0VSe05Q3JKcDLb9ouhmtDvEEDo27Vk6gg==" saltValue="X2y9FsVdKulA4A8c+lqZxg==" spinCount="100000" sheet="1" objects="1" scenarios="1"/>
  <mergeCells count="20">
    <mergeCell ref="B24:M24"/>
    <mergeCell ref="C25:M25"/>
    <mergeCell ref="D7:D8"/>
    <mergeCell ref="E7:H7"/>
    <mergeCell ref="I7:L7"/>
    <mergeCell ref="M7:M8"/>
    <mergeCell ref="B2:M2"/>
    <mergeCell ref="B3:M3"/>
    <mergeCell ref="B4:M4"/>
    <mergeCell ref="B6:M6"/>
    <mergeCell ref="B7:B8"/>
    <mergeCell ref="C7:C8"/>
    <mergeCell ref="C26:M26"/>
    <mergeCell ref="F34:F35"/>
    <mergeCell ref="G34:H35"/>
    <mergeCell ref="J34:J35"/>
    <mergeCell ref="K34:L35"/>
    <mergeCell ref="D29:D30"/>
    <mergeCell ref="E28:H28"/>
    <mergeCell ref="I28:L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CAE07-F410-4D22-920D-7A4EE52B871F}">
  <sheetPr>
    <pageSetUpPr fitToPage="1"/>
  </sheetPr>
  <dimension ref="B1:M32"/>
  <sheetViews>
    <sheetView topLeftCell="A12" workbookViewId="0">
      <selection activeCell="F26" sqref="F26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192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63.75" x14ac:dyDescent="0.25">
      <c r="B9" s="48" t="s">
        <v>615</v>
      </c>
      <c r="C9" s="41" t="s">
        <v>182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63.75" x14ac:dyDescent="0.25">
      <c r="B10" s="48" t="s">
        <v>616</v>
      </c>
      <c r="C10" s="41" t="s">
        <v>183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58.5" customHeight="1" x14ac:dyDescent="0.25">
      <c r="B11" s="48" t="s">
        <v>617</v>
      </c>
      <c r="C11" s="41" t="s">
        <v>184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89.25" x14ac:dyDescent="0.25">
      <c r="B12" s="48" t="s">
        <v>618</v>
      </c>
      <c r="C12" s="41" t="s">
        <v>185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619</v>
      </c>
      <c r="C13" s="41" t="s">
        <v>186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63.75" x14ac:dyDescent="0.25">
      <c r="B14" s="48" t="s">
        <v>620</v>
      </c>
      <c r="C14" s="41" t="s">
        <v>187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8.5" customHeight="1" x14ac:dyDescent="0.25">
      <c r="B15" s="48" t="s">
        <v>621</v>
      </c>
      <c r="C15" s="41" t="s">
        <v>188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622</v>
      </c>
      <c r="C16" s="41" t="s">
        <v>189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63.75" x14ac:dyDescent="0.25">
      <c r="B17" s="48" t="s">
        <v>623</v>
      </c>
      <c r="C17" s="41" t="s">
        <v>190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76.5" x14ac:dyDescent="0.25">
      <c r="B18" s="48" t="s">
        <v>624</v>
      </c>
      <c r="C18" s="41" t="s">
        <v>614</v>
      </c>
      <c r="D18" s="49"/>
      <c r="E18" s="24"/>
      <c r="F18" s="24"/>
      <c r="G18" s="24"/>
      <c r="H18" s="24"/>
      <c r="I18" s="53"/>
      <c r="J18" s="53"/>
      <c r="K18" s="53"/>
      <c r="L18" s="53"/>
      <c r="M18" s="54"/>
    </row>
    <row r="19" spans="2:13" ht="63.75" x14ac:dyDescent="0.25">
      <c r="B19" s="48" t="s">
        <v>625</v>
      </c>
      <c r="C19" s="41" t="s">
        <v>191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x14ac:dyDescent="0.25">
      <c r="B20" s="55"/>
      <c r="C20" s="56"/>
      <c r="D20" s="16"/>
      <c r="E20" s="21"/>
      <c r="F20" s="21"/>
      <c r="G20" s="21"/>
      <c r="H20" s="21"/>
      <c r="I20" s="21"/>
      <c r="J20" s="21"/>
      <c r="K20" s="21"/>
      <c r="L20" s="21"/>
      <c r="M20" s="16"/>
    </row>
    <row r="21" spans="2:13" ht="15" customHeight="1" x14ac:dyDescent="0.25">
      <c r="B21" s="153" t="s">
        <v>425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</row>
    <row r="22" spans="2:13" ht="15" customHeight="1" x14ac:dyDescent="0.25">
      <c r="B22" s="16"/>
      <c r="C22" s="153" t="s">
        <v>426</v>
      </c>
      <c r="D22" s="153"/>
      <c r="E22" s="153"/>
      <c r="F22" s="153"/>
      <c r="G22" s="153"/>
      <c r="H22" s="153"/>
      <c r="I22" s="153"/>
      <c r="J22" s="153"/>
      <c r="K22" s="153"/>
      <c r="L22" s="153"/>
      <c r="M22" s="153"/>
    </row>
    <row r="23" spans="2:13" ht="15" customHeight="1" x14ac:dyDescent="0.25">
      <c r="B23" s="17"/>
      <c r="C23" s="153" t="s">
        <v>18</v>
      </c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2:13" x14ac:dyDescent="0.25">
      <c r="B24" s="46"/>
      <c r="C24" s="46"/>
      <c r="D24" s="46"/>
      <c r="E24" s="8"/>
      <c r="F24" s="8"/>
      <c r="G24" s="8"/>
      <c r="H24" s="8"/>
      <c r="I24" s="8"/>
      <c r="J24" s="8"/>
      <c r="K24" s="8"/>
      <c r="L24" s="8"/>
      <c r="M24" s="9"/>
    </row>
    <row r="25" spans="2:13" x14ac:dyDescent="0.25">
      <c r="B25" s="46"/>
      <c r="C25" s="46"/>
      <c r="D25" s="47" t="s">
        <v>1343</v>
      </c>
      <c r="E25" s="161" t="s">
        <v>10</v>
      </c>
      <c r="F25" s="161"/>
      <c r="G25" s="161"/>
      <c r="H25" s="161"/>
      <c r="I25" s="161" t="s">
        <v>6</v>
      </c>
      <c r="J25" s="161"/>
      <c r="K25" s="161"/>
      <c r="L25" s="161"/>
      <c r="M25" s="9"/>
    </row>
    <row r="26" spans="2:13" ht="15" customHeight="1" x14ac:dyDescent="0.25">
      <c r="B26" s="8"/>
      <c r="C26" s="9"/>
      <c r="D26" s="147" t="s">
        <v>3500</v>
      </c>
      <c r="E26" s="3" t="s">
        <v>11</v>
      </c>
      <c r="F26" s="3" t="s">
        <v>12</v>
      </c>
      <c r="G26" s="3" t="s">
        <v>13</v>
      </c>
      <c r="H26" s="3" t="s">
        <v>14</v>
      </c>
      <c r="I26" s="10" t="s">
        <v>11</v>
      </c>
      <c r="J26" s="10" t="s">
        <v>12</v>
      </c>
      <c r="K26" s="10" t="s">
        <v>13</v>
      </c>
      <c r="L26" s="10" t="s">
        <v>14</v>
      </c>
      <c r="M26" s="9"/>
    </row>
    <row r="27" spans="2:13" x14ac:dyDescent="0.25">
      <c r="B27" s="8"/>
      <c r="C27" s="9"/>
      <c r="D27" s="147"/>
      <c r="E27" s="5">
        <f>SUM(E9:E19)</f>
        <v>0</v>
      </c>
      <c r="F27" s="5">
        <f t="shared" ref="F27:L27" si="0">SUM(F9:F19)</f>
        <v>0</v>
      </c>
      <c r="G27" s="5">
        <f t="shared" si="0"/>
        <v>0</v>
      </c>
      <c r="H27" s="5">
        <f t="shared" si="0"/>
        <v>0</v>
      </c>
      <c r="I27" s="18">
        <f t="shared" si="0"/>
        <v>0</v>
      </c>
      <c r="J27" s="18">
        <f t="shared" si="0"/>
        <v>0</v>
      </c>
      <c r="K27" s="18">
        <f t="shared" si="0"/>
        <v>0</v>
      </c>
      <c r="L27" s="18">
        <f t="shared" si="0"/>
        <v>0</v>
      </c>
      <c r="M27" s="9"/>
    </row>
    <row r="28" spans="2:13" x14ac:dyDescent="0.25">
      <c r="D28" s="6" t="s">
        <v>3501</v>
      </c>
      <c r="E28" s="5">
        <f>SUM(E9+E10+E11+E12+E13+E14+E15+E16+E17+E19)</f>
        <v>0</v>
      </c>
      <c r="F28" s="5">
        <f t="shared" ref="F28:L28" si="1">SUM(F9+F10+F11+F12+F13+F14+F15+F16+F17+F19)</f>
        <v>0</v>
      </c>
      <c r="G28" s="5">
        <f t="shared" si="1"/>
        <v>0</v>
      </c>
      <c r="H28" s="5">
        <f t="shared" si="1"/>
        <v>0</v>
      </c>
      <c r="I28" s="18">
        <f t="shared" si="1"/>
        <v>0</v>
      </c>
      <c r="J28" s="18">
        <f t="shared" si="1"/>
        <v>0</v>
      </c>
      <c r="K28" s="18">
        <f t="shared" si="1"/>
        <v>0</v>
      </c>
      <c r="L28" s="18">
        <f t="shared" si="1"/>
        <v>0</v>
      </c>
    </row>
    <row r="29" spans="2:13" x14ac:dyDescent="0.25">
      <c r="D29" s="6" t="s">
        <v>375</v>
      </c>
      <c r="E29" s="5">
        <f>SUM(E18)</f>
        <v>0</v>
      </c>
      <c r="F29" s="5">
        <f t="shared" ref="F29:L29" si="2">SUM(F18)</f>
        <v>0</v>
      </c>
      <c r="G29" s="5">
        <f t="shared" si="2"/>
        <v>0</v>
      </c>
      <c r="H29" s="5">
        <f t="shared" si="2"/>
        <v>0</v>
      </c>
      <c r="I29" s="18">
        <f t="shared" si="2"/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</row>
    <row r="30" spans="2:13" x14ac:dyDescent="0.25">
      <c r="D30" s="1"/>
      <c r="E30" s="2"/>
      <c r="F30" s="2"/>
      <c r="G30" s="2"/>
      <c r="H30" s="2"/>
      <c r="I30" s="2"/>
      <c r="J30" s="2"/>
      <c r="K30" s="2"/>
      <c r="L30" s="2"/>
    </row>
    <row r="31" spans="2:13" x14ac:dyDescent="0.25">
      <c r="D31" s="13" t="s">
        <v>376</v>
      </c>
      <c r="E31" s="14">
        <f>SUM(E28,H28)</f>
        <v>0</v>
      </c>
      <c r="F31" s="148">
        <f>SUM(E27,F27,H27)</f>
        <v>0</v>
      </c>
      <c r="G31" s="159" t="s">
        <v>377</v>
      </c>
      <c r="H31" s="159"/>
      <c r="I31" s="15">
        <f>SUM(I28,L28)</f>
        <v>0</v>
      </c>
      <c r="J31" s="150">
        <f>SUM(I27,J27,L27)</f>
        <v>0</v>
      </c>
      <c r="K31" s="160" t="s">
        <v>377</v>
      </c>
      <c r="L31" s="160"/>
    </row>
    <row r="32" spans="2:13" x14ac:dyDescent="0.25">
      <c r="D32" s="13" t="s">
        <v>378</v>
      </c>
      <c r="E32" s="14">
        <f>SUM(E29,F29,H29)</f>
        <v>0</v>
      </c>
      <c r="F32" s="148"/>
      <c r="G32" s="159"/>
      <c r="H32" s="159"/>
      <c r="I32" s="15">
        <f>SUM(I29,J29,L29)</f>
        <v>0</v>
      </c>
      <c r="J32" s="150"/>
      <c r="K32" s="160"/>
      <c r="L32" s="160"/>
    </row>
  </sheetData>
  <sheetProtection algorithmName="SHA-512" hashValue="xXqrra4AQqPmZvQiFoovPZ3sNXFc8cM5s9lEyfLxPsP7iTuxsisV3x9NkVMfhqk5Qgie3ncaJ5EiR0OM/W/QcA==" saltValue="teGZndByeWRGd596o+K4zg==" spinCount="100000" sheet="1" objects="1" scenarios="1"/>
  <mergeCells count="21">
    <mergeCell ref="B2:M2"/>
    <mergeCell ref="B4:M4"/>
    <mergeCell ref="B5:M5"/>
    <mergeCell ref="B6:M6"/>
    <mergeCell ref="B3:M3"/>
    <mergeCell ref="F31:F32"/>
    <mergeCell ref="G31:H32"/>
    <mergeCell ref="J31:J32"/>
    <mergeCell ref="K31:L32"/>
    <mergeCell ref="D26:D27"/>
    <mergeCell ref="E7:H7"/>
    <mergeCell ref="I7:L7"/>
    <mergeCell ref="B21:M21"/>
    <mergeCell ref="C22:M22"/>
    <mergeCell ref="E25:H25"/>
    <mergeCell ref="I25:L25"/>
    <mergeCell ref="C23:M23"/>
    <mergeCell ref="B7:B8"/>
    <mergeCell ref="C7:C8"/>
    <mergeCell ref="D7:D8"/>
    <mergeCell ref="M7:M8"/>
  </mergeCells>
  <phoneticPr fontId="5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3F95-45AE-4267-899A-28928095D25A}">
  <dimension ref="B2:M13"/>
  <sheetViews>
    <sheetView workbookViewId="0">
      <selection activeCell="R29" sqref="R28:R29"/>
    </sheetView>
  </sheetViews>
  <sheetFormatPr defaultRowHeight="15" x14ac:dyDescent="0.25"/>
  <cols>
    <col min="1" max="1" width="9.140625" style="8"/>
    <col min="2" max="2" width="22.140625" style="8" customWidth="1"/>
    <col min="3" max="16384" width="9.140625" style="8"/>
  </cols>
  <sheetData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36"/>
      <c r="L2" s="36"/>
      <c r="M2" s="36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37"/>
      <c r="L3" s="37"/>
      <c r="M3" s="37"/>
    </row>
    <row r="4" spans="2:13" ht="15.75" x14ac:dyDescent="0.25">
      <c r="B4" s="119" t="s">
        <v>3280</v>
      </c>
      <c r="C4" s="119"/>
      <c r="D4" s="119"/>
      <c r="E4" s="119"/>
      <c r="F4" s="119"/>
      <c r="G4" s="119"/>
      <c r="H4" s="119"/>
      <c r="I4" s="119"/>
      <c r="J4" s="119"/>
      <c r="K4" s="38"/>
      <c r="L4" s="38"/>
      <c r="M4" s="38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</row>
    <row r="6" spans="2:13" x14ac:dyDescent="0.25">
      <c r="B6" s="39" t="s">
        <v>1343</v>
      </c>
      <c r="C6" s="152" t="s">
        <v>10</v>
      </c>
      <c r="D6" s="152"/>
      <c r="E6" s="152"/>
      <c r="F6" s="152"/>
      <c r="G6" s="152" t="s">
        <v>6</v>
      </c>
      <c r="H6" s="152"/>
      <c r="I6" s="152"/>
      <c r="J6" s="152"/>
    </row>
    <row r="7" spans="2:13" ht="30.75" customHeight="1" x14ac:dyDescent="0.25">
      <c r="B7" s="192" t="s">
        <v>2172</v>
      </c>
      <c r="C7" s="193" t="s">
        <v>11</v>
      </c>
      <c r="D7" s="193" t="s">
        <v>12</v>
      </c>
      <c r="E7" s="193" t="s">
        <v>13</v>
      </c>
      <c r="F7" s="193" t="s">
        <v>14</v>
      </c>
      <c r="G7" s="194" t="s">
        <v>11</v>
      </c>
      <c r="H7" s="194" t="s">
        <v>12</v>
      </c>
      <c r="I7" s="194" t="s">
        <v>13</v>
      </c>
      <c r="J7" s="194" t="s">
        <v>14</v>
      </c>
    </row>
    <row r="8" spans="2:13" ht="30.75" customHeight="1" x14ac:dyDescent="0.25">
      <c r="B8" s="192"/>
      <c r="C8" s="195">
        <f>SUM('7.1'!E55+'7.2'!E63+'7.3'!E43+'7.4'!E46+'7.5'!E36)</f>
        <v>0</v>
      </c>
      <c r="D8" s="195">
        <f>SUM('7.1'!F55+'7.2'!F63+'7.3'!F43+'7.4'!F46+'7.5'!F36)</f>
        <v>0</v>
      </c>
      <c r="E8" s="195">
        <f>SUM('7.1'!G55+'7.2'!G63+'7.3'!G43+'7.4'!G46+'7.5'!G36)</f>
        <v>0</v>
      </c>
      <c r="F8" s="195">
        <f>SUM('7.1'!H55+'7.2'!H63+'7.3'!H43+'7.4'!H46+'7.5'!H36)</f>
        <v>0</v>
      </c>
      <c r="G8" s="196">
        <f>SUM('7.1'!I55+'7.2'!I63+'7.3'!I43+'7.4'!I46+'7.5'!I36)</f>
        <v>0</v>
      </c>
      <c r="H8" s="196">
        <f>SUM('7.1'!J55+'7.2'!J63+'7.3'!J43+'7.4'!J46+'7.5'!J36)</f>
        <v>0</v>
      </c>
      <c r="I8" s="196">
        <f>SUM('7.1'!K55+'7.2'!K63+'7.3'!K43+'7.4'!K46+'7.5'!K36)</f>
        <v>0</v>
      </c>
      <c r="J8" s="196">
        <f>SUM('7.1'!L55+'7.2'!L63+'7.3'!L43+'7.4'!L46+'7.5'!L36)</f>
        <v>0</v>
      </c>
    </row>
    <row r="9" spans="2:13" ht="39.75" customHeight="1" x14ac:dyDescent="0.25">
      <c r="B9" s="197" t="s">
        <v>2170</v>
      </c>
      <c r="C9" s="195">
        <f>SUM('7.1'!E56+'7.2'!E64+'7.3'!E44+'7.4'!E47+'7.5'!E37)</f>
        <v>0</v>
      </c>
      <c r="D9" s="195">
        <f>SUM('7.1'!F56+'7.2'!F64+'7.3'!F44+'7.4'!F47+'7.5'!F37)</f>
        <v>0</v>
      </c>
      <c r="E9" s="195">
        <f>SUM('7.1'!G56+'7.2'!G64+'7.3'!G44+'7.4'!G47+'7.5'!G37)</f>
        <v>0</v>
      </c>
      <c r="F9" s="195">
        <f>SUM('7.1'!H56+'7.2'!H64+'7.3'!H44+'7.4'!H47+'7.5'!H37)</f>
        <v>0</v>
      </c>
      <c r="G9" s="196">
        <f>SUM('7.1'!I56+'7.2'!I64+'7.3'!I44+'7.4'!I47+'7.5'!I37)</f>
        <v>0</v>
      </c>
      <c r="H9" s="196">
        <f>SUM('7.1'!J56+'7.2'!J64+'7.3'!J44+'7.4'!J47+'7.5'!J37)</f>
        <v>0</v>
      </c>
      <c r="I9" s="196">
        <f>SUM('7.1'!K56+'7.2'!K64+'7.3'!K44+'7.4'!K47+'7.5'!K37)</f>
        <v>0</v>
      </c>
      <c r="J9" s="196">
        <f>SUM('7.1'!L56+'7.2'!L64+'7.3'!L44+'7.4'!L47+'7.5'!L37)</f>
        <v>0</v>
      </c>
    </row>
    <row r="10" spans="2:13" ht="30.75" customHeight="1" x14ac:dyDescent="0.25">
      <c r="B10" s="197" t="s">
        <v>2171</v>
      </c>
      <c r="C10" s="195">
        <f>SUM('7.1'!E57+'7.2'!E65+'7.3'!E45+'7.4'!E48+'7.5'!E38)</f>
        <v>0</v>
      </c>
      <c r="D10" s="195">
        <f>SUM('7.1'!F57+'7.2'!F65+'7.3'!F45+'7.4'!F48+'7.5'!F38)</f>
        <v>0</v>
      </c>
      <c r="E10" s="195">
        <f>SUM('7.1'!G57+'7.2'!G65+'7.3'!G45+'7.4'!G48+'7.5'!G38)</f>
        <v>0</v>
      </c>
      <c r="F10" s="195">
        <f>SUM('7.1'!H57+'7.2'!H65+'7.3'!H45+'7.4'!H48+'7.5'!H38)</f>
        <v>0</v>
      </c>
      <c r="G10" s="196">
        <f>SUM('7.1'!I57+'7.2'!I65+'7.3'!I45+'7.4'!I48+'7.5'!I38)</f>
        <v>0</v>
      </c>
      <c r="H10" s="196">
        <f>SUM('7.1'!J57+'7.2'!J65+'7.3'!J45+'7.4'!J48+'7.5'!J38)</f>
        <v>0</v>
      </c>
      <c r="I10" s="196">
        <f>SUM('7.1'!K57+'7.2'!K65+'7.3'!K45+'7.4'!K48+'7.5'!K38)</f>
        <v>0</v>
      </c>
      <c r="J10" s="196">
        <f>SUM('7.1'!L57+'7.2'!L65+'7.3'!L45+'7.4'!L48+'7.5'!L38)</f>
        <v>0</v>
      </c>
    </row>
    <row r="11" spans="2:13" x14ac:dyDescent="0.25">
      <c r="B11" s="198"/>
      <c r="C11" s="199"/>
      <c r="D11" s="199"/>
      <c r="E11" s="199"/>
      <c r="F11" s="199"/>
      <c r="G11" s="199"/>
      <c r="H11" s="199"/>
      <c r="I11" s="199"/>
      <c r="J11" s="199"/>
    </row>
    <row r="12" spans="2:13" x14ac:dyDescent="0.25">
      <c r="B12" s="200" t="s">
        <v>376</v>
      </c>
      <c r="C12" s="201">
        <f>SUM(C9,F9)</f>
        <v>0</v>
      </c>
      <c r="D12" s="202">
        <f>SUM(C8,D8,F8)</f>
        <v>0</v>
      </c>
      <c r="E12" s="234" t="s">
        <v>377</v>
      </c>
      <c r="F12" s="234"/>
      <c r="G12" s="204">
        <f>SUM(G9,J9)</f>
        <v>0</v>
      </c>
      <c r="H12" s="205">
        <f>SUM(G8,H8,J8)</f>
        <v>0</v>
      </c>
      <c r="I12" s="235" t="s">
        <v>377</v>
      </c>
      <c r="J12" s="235"/>
    </row>
    <row r="13" spans="2:13" x14ac:dyDescent="0.25">
      <c r="B13" s="200" t="s">
        <v>378</v>
      </c>
      <c r="C13" s="201">
        <f>SUM(C10,D10,F10)</f>
        <v>0</v>
      </c>
      <c r="D13" s="202"/>
      <c r="E13" s="234"/>
      <c r="F13" s="234"/>
      <c r="G13" s="204">
        <f>SUM(G10,H10,J10)</f>
        <v>0</v>
      </c>
      <c r="H13" s="205"/>
      <c r="I13" s="235"/>
      <c r="J13" s="235"/>
    </row>
  </sheetData>
  <sheetProtection algorithmName="SHA-512" hashValue="ian7KdIUSXr2tGDkLlMYz2ewvTbiM4Ptq5RtgIGmCHuIh2UqqRTXvlZhpprOu84wnjbX1zQjiNgwseHhdZZ2lg==" saltValue="ySkfjzWAXAElQhcGCnFnTw==" spinCount="100000" sheet="1" objects="1" scenarios="1"/>
  <mergeCells count="10">
    <mergeCell ref="D12:D13"/>
    <mergeCell ref="E12:F13"/>
    <mergeCell ref="H12:H13"/>
    <mergeCell ref="I12:J13"/>
    <mergeCell ref="B2:J2"/>
    <mergeCell ref="B3:J3"/>
    <mergeCell ref="B4:J4"/>
    <mergeCell ref="C6:F6"/>
    <mergeCell ref="G6:J6"/>
    <mergeCell ref="B7:B8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0578-97DC-4088-88ED-A0C9046A15E4}">
  <dimension ref="B1:M60"/>
  <sheetViews>
    <sheetView topLeftCell="A33" workbookViewId="0">
      <selection activeCell="F25" sqref="F25"/>
    </sheetView>
  </sheetViews>
  <sheetFormatPr defaultRowHeight="15" x14ac:dyDescent="0.25"/>
  <cols>
    <col min="1" max="1" width="9.140625" style="8"/>
    <col min="2" max="2" width="11.5703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3280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3281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4583</v>
      </c>
      <c r="C9" s="64" t="s">
        <v>3282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25.5" x14ac:dyDescent="0.25">
      <c r="B10" s="48" t="s">
        <v>4584</v>
      </c>
      <c r="C10" s="64" t="s">
        <v>3283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25.5" x14ac:dyDescent="0.25">
      <c r="B11" s="48" t="s">
        <v>4585</v>
      </c>
      <c r="C11" s="64" t="s">
        <v>3284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38.25" x14ac:dyDescent="0.25">
      <c r="B12" s="48" t="s">
        <v>4586</v>
      </c>
      <c r="C12" s="73" t="s">
        <v>3285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25.5" x14ac:dyDescent="0.25">
      <c r="B13" s="48" t="s">
        <v>4587</v>
      </c>
      <c r="C13" s="73" t="s">
        <v>3286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51" x14ac:dyDescent="0.25">
      <c r="B14" s="48" t="s">
        <v>4588</v>
      </c>
      <c r="C14" s="64" t="s">
        <v>3408</v>
      </c>
      <c r="D14" s="49"/>
      <c r="E14" s="24"/>
      <c r="F14" s="24"/>
      <c r="G14" s="24"/>
      <c r="H14" s="24"/>
      <c r="I14" s="53"/>
      <c r="J14" s="53"/>
      <c r="K14" s="53"/>
      <c r="L14" s="53"/>
      <c r="M14" s="54"/>
    </row>
    <row r="15" spans="2:13" ht="25.5" x14ac:dyDescent="0.25">
      <c r="B15" s="48" t="s">
        <v>4589</v>
      </c>
      <c r="C15" s="73" t="s">
        <v>3287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25.5" x14ac:dyDescent="0.25">
      <c r="B16" s="48" t="s">
        <v>4590</v>
      </c>
      <c r="C16" s="73" t="s">
        <v>3288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4591</v>
      </c>
      <c r="C17" s="73" t="s">
        <v>3409</v>
      </c>
      <c r="D17" s="49"/>
      <c r="E17" s="24"/>
      <c r="F17" s="24"/>
      <c r="G17" s="24"/>
      <c r="H17" s="24"/>
      <c r="I17" s="53"/>
      <c r="J17" s="53"/>
      <c r="K17" s="53"/>
      <c r="L17" s="53"/>
      <c r="M17" s="54"/>
    </row>
    <row r="18" spans="2:13" ht="38.25" x14ac:dyDescent="0.25">
      <c r="B18" s="48" t="s">
        <v>4592</v>
      </c>
      <c r="C18" s="74" t="s">
        <v>3289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4593</v>
      </c>
      <c r="C19" s="73" t="s">
        <v>3410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51" x14ac:dyDescent="0.25">
      <c r="B20" s="48" t="s">
        <v>4594</v>
      </c>
      <c r="C20" s="73" t="s">
        <v>3290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63.75" x14ac:dyDescent="0.25">
      <c r="B21" s="48" t="s">
        <v>4595</v>
      </c>
      <c r="C21" s="64" t="s">
        <v>3291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4596</v>
      </c>
      <c r="C22" s="74" t="s">
        <v>3292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25.5" x14ac:dyDescent="0.25">
      <c r="B23" s="48" t="s">
        <v>4597</v>
      </c>
      <c r="C23" s="64" t="s">
        <v>3411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51" x14ac:dyDescent="0.25">
      <c r="B24" s="48" t="s">
        <v>4598</v>
      </c>
      <c r="C24" s="74" t="s">
        <v>3412</v>
      </c>
      <c r="D24" s="49"/>
      <c r="E24" s="24"/>
      <c r="F24" s="24"/>
      <c r="G24" s="24"/>
      <c r="H24" s="24"/>
      <c r="I24" s="53"/>
      <c r="J24" s="53"/>
      <c r="K24" s="53"/>
      <c r="L24" s="53"/>
      <c r="M24" s="54"/>
    </row>
    <row r="25" spans="2:13" ht="25.5" x14ac:dyDescent="0.25">
      <c r="B25" s="48" t="s">
        <v>4599</v>
      </c>
      <c r="C25" s="73" t="s">
        <v>3293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51" x14ac:dyDescent="0.25">
      <c r="B26" s="48" t="s">
        <v>4600</v>
      </c>
      <c r="C26" s="73" t="s">
        <v>3294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4601</v>
      </c>
      <c r="C27" s="73" t="s">
        <v>3295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51" x14ac:dyDescent="0.25">
      <c r="B28" s="48" t="s">
        <v>4602</v>
      </c>
      <c r="C28" s="73" t="s">
        <v>3296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25.5" x14ac:dyDescent="0.25">
      <c r="B29" s="48" t="s">
        <v>4603</v>
      </c>
      <c r="C29" s="73" t="s">
        <v>3297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25.5" x14ac:dyDescent="0.25">
      <c r="B30" s="48" t="s">
        <v>4604</v>
      </c>
      <c r="C30" s="73" t="s">
        <v>3298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4605</v>
      </c>
      <c r="C31" s="74" t="s">
        <v>3413</v>
      </c>
      <c r="D31" s="49"/>
      <c r="E31" s="24"/>
      <c r="F31" s="24"/>
      <c r="G31" s="24"/>
      <c r="H31" s="24"/>
      <c r="I31" s="53"/>
      <c r="J31" s="53"/>
      <c r="K31" s="53"/>
      <c r="L31" s="53"/>
      <c r="M31" s="54"/>
    </row>
    <row r="32" spans="2:13" ht="25.5" x14ac:dyDescent="0.25">
      <c r="B32" s="48" t="s">
        <v>4606</v>
      </c>
      <c r="C32" s="73" t="s">
        <v>3414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63.75" x14ac:dyDescent="0.25">
      <c r="B33" s="48" t="s">
        <v>4607</v>
      </c>
      <c r="C33" s="74" t="s">
        <v>3299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51" x14ac:dyDescent="0.25">
      <c r="B34" s="48" t="s">
        <v>4608</v>
      </c>
      <c r="C34" s="73" t="s">
        <v>3415</v>
      </c>
      <c r="D34" s="49"/>
      <c r="E34" s="24"/>
      <c r="F34" s="24"/>
      <c r="G34" s="24"/>
      <c r="H34" s="24"/>
      <c r="I34" s="53"/>
      <c r="J34" s="53"/>
      <c r="K34" s="53"/>
      <c r="L34" s="53"/>
      <c r="M34" s="54"/>
    </row>
    <row r="35" spans="2:13" ht="38.25" x14ac:dyDescent="0.25">
      <c r="B35" s="48" t="s">
        <v>4609</v>
      </c>
      <c r="C35" s="73" t="s">
        <v>3300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25.5" x14ac:dyDescent="0.25">
      <c r="B36" s="48" t="s">
        <v>4610</v>
      </c>
      <c r="C36" s="73" t="s">
        <v>3301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63.75" x14ac:dyDescent="0.25">
      <c r="B37" s="48" t="s">
        <v>4611</v>
      </c>
      <c r="C37" s="73" t="s">
        <v>3302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89.25" x14ac:dyDescent="0.25">
      <c r="B38" s="48" t="s">
        <v>4612</v>
      </c>
      <c r="C38" s="73" t="s">
        <v>3303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ht="76.5" x14ac:dyDescent="0.25">
      <c r="B39" s="48" t="s">
        <v>4613</v>
      </c>
      <c r="C39" s="74" t="s">
        <v>3304</v>
      </c>
      <c r="D39" s="49"/>
      <c r="E39" s="24"/>
      <c r="F39" s="24"/>
      <c r="G39" s="24"/>
      <c r="H39" s="24"/>
      <c r="I39" s="43"/>
      <c r="J39" s="43"/>
      <c r="K39" s="43"/>
      <c r="L39" s="43"/>
      <c r="M39" s="50"/>
    </row>
    <row r="40" spans="2:13" ht="38.25" x14ac:dyDescent="0.25">
      <c r="B40" s="48" t="s">
        <v>4614</v>
      </c>
      <c r="C40" s="73" t="s">
        <v>3305</v>
      </c>
      <c r="D40" s="49"/>
      <c r="E40" s="24"/>
      <c r="F40" s="24"/>
      <c r="G40" s="24"/>
      <c r="H40" s="24"/>
      <c r="I40" s="43"/>
      <c r="J40" s="43"/>
      <c r="K40" s="43"/>
      <c r="L40" s="43"/>
      <c r="M40" s="50"/>
    </row>
    <row r="41" spans="2:13" ht="38.25" x14ac:dyDescent="0.25">
      <c r="B41" s="48" t="s">
        <v>4615</v>
      </c>
      <c r="C41" s="73" t="s">
        <v>3306</v>
      </c>
      <c r="D41" s="49"/>
      <c r="E41" s="24"/>
      <c r="F41" s="24"/>
      <c r="G41" s="24"/>
      <c r="H41" s="24"/>
      <c r="I41" s="43"/>
      <c r="J41" s="43"/>
      <c r="K41" s="43"/>
      <c r="L41" s="43"/>
      <c r="M41" s="50"/>
    </row>
    <row r="42" spans="2:13" ht="63.75" x14ac:dyDescent="0.25">
      <c r="B42" s="48" t="s">
        <v>4616</v>
      </c>
      <c r="C42" s="64" t="s">
        <v>3307</v>
      </c>
      <c r="D42" s="49"/>
      <c r="E42" s="24"/>
      <c r="F42" s="24"/>
      <c r="G42" s="24"/>
      <c r="H42" s="24"/>
      <c r="I42" s="43"/>
      <c r="J42" s="43"/>
      <c r="K42" s="43"/>
      <c r="L42" s="43"/>
      <c r="M42" s="50"/>
    </row>
    <row r="43" spans="2:13" ht="76.5" x14ac:dyDescent="0.25">
      <c r="B43" s="48" t="s">
        <v>4617</v>
      </c>
      <c r="C43" s="73" t="s">
        <v>3416</v>
      </c>
      <c r="D43" s="49"/>
      <c r="E43" s="24"/>
      <c r="F43" s="24"/>
      <c r="G43" s="24"/>
      <c r="H43" s="24"/>
      <c r="I43" s="53"/>
      <c r="J43" s="53"/>
      <c r="K43" s="53"/>
      <c r="L43" s="53"/>
      <c r="M43" s="54"/>
    </row>
    <row r="44" spans="2:13" ht="51" x14ac:dyDescent="0.25">
      <c r="B44" s="48" t="s">
        <v>4618</v>
      </c>
      <c r="C44" s="73" t="s">
        <v>3308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38.25" x14ac:dyDescent="0.25">
      <c r="B45" s="48" t="s">
        <v>4619</v>
      </c>
      <c r="C45" s="73" t="s">
        <v>3309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63.75" x14ac:dyDescent="0.25">
      <c r="B46" s="48" t="s">
        <v>4620</v>
      </c>
      <c r="C46" s="73" t="s">
        <v>3310</v>
      </c>
      <c r="D46" s="49"/>
      <c r="E46" s="24"/>
      <c r="F46" s="24"/>
      <c r="G46" s="24"/>
      <c r="H46" s="24"/>
      <c r="I46" s="43"/>
      <c r="J46" s="43"/>
      <c r="K46" s="43"/>
      <c r="L46" s="43"/>
      <c r="M46" s="50"/>
    </row>
    <row r="47" spans="2:13" ht="25.5" x14ac:dyDescent="0.25">
      <c r="B47" s="48" t="s">
        <v>4621</v>
      </c>
      <c r="C47" s="73" t="s">
        <v>3311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x14ac:dyDescent="0.25">
      <c r="B48" s="55"/>
      <c r="C48" s="115"/>
      <c r="D48" s="16"/>
      <c r="E48" s="21"/>
      <c r="F48" s="21"/>
      <c r="G48" s="21"/>
      <c r="H48" s="21"/>
      <c r="I48" s="21"/>
      <c r="J48" s="21"/>
      <c r="K48" s="21"/>
      <c r="L48" s="21"/>
      <c r="M48" s="16"/>
    </row>
    <row r="49" spans="2:13" ht="15" customHeight="1" x14ac:dyDescent="0.25">
      <c r="B49" s="153" t="s">
        <v>425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</row>
    <row r="50" spans="2:13" ht="15" customHeight="1" x14ac:dyDescent="0.25">
      <c r="B50" s="16"/>
      <c r="C50" s="153" t="s">
        <v>426</v>
      </c>
      <c r="D50" s="153"/>
      <c r="E50" s="153"/>
      <c r="F50" s="153"/>
      <c r="G50" s="153"/>
      <c r="H50" s="153"/>
      <c r="I50" s="153"/>
      <c r="J50" s="153"/>
      <c r="K50" s="153"/>
      <c r="L50" s="153"/>
      <c r="M50" s="153"/>
    </row>
    <row r="51" spans="2:13" ht="15" customHeight="1" x14ac:dyDescent="0.25">
      <c r="B51" s="17"/>
      <c r="C51" s="153" t="s">
        <v>18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</row>
    <row r="52" spans="2:13" x14ac:dyDescent="0.25">
      <c r="B52" s="46"/>
      <c r="C52" s="46"/>
      <c r="D52" s="46"/>
      <c r="E52" s="8"/>
      <c r="F52" s="8"/>
      <c r="G52" s="8"/>
      <c r="H52" s="8"/>
      <c r="I52" s="8"/>
      <c r="J52" s="8"/>
      <c r="K52" s="8"/>
      <c r="L52" s="8"/>
      <c r="M52" s="9"/>
    </row>
    <row r="53" spans="2:13" x14ac:dyDescent="0.25">
      <c r="B53" s="46"/>
      <c r="C53" s="46"/>
      <c r="D53" s="47" t="s">
        <v>1343</v>
      </c>
      <c r="E53" s="161" t="s">
        <v>10</v>
      </c>
      <c r="F53" s="161"/>
      <c r="G53" s="161"/>
      <c r="H53" s="161"/>
      <c r="I53" s="161" t="s">
        <v>6</v>
      </c>
      <c r="J53" s="161"/>
      <c r="K53" s="161"/>
      <c r="L53" s="161"/>
      <c r="M53" s="9"/>
    </row>
    <row r="54" spans="2:13" ht="15" customHeight="1" x14ac:dyDescent="0.25">
      <c r="B54" s="8"/>
      <c r="C54" s="9"/>
      <c r="D54" s="192" t="s">
        <v>3486</v>
      </c>
      <c r="E54" s="193" t="s">
        <v>11</v>
      </c>
      <c r="F54" s="193" t="s">
        <v>12</v>
      </c>
      <c r="G54" s="193" t="s">
        <v>13</v>
      </c>
      <c r="H54" s="193" t="s">
        <v>14</v>
      </c>
      <c r="I54" s="194" t="s">
        <v>11</v>
      </c>
      <c r="J54" s="194" t="s">
        <v>12</v>
      </c>
      <c r="K54" s="194" t="s">
        <v>13</v>
      </c>
      <c r="L54" s="194" t="s">
        <v>14</v>
      </c>
      <c r="M54" s="9"/>
    </row>
    <row r="55" spans="2:13" x14ac:dyDescent="0.25">
      <c r="B55" s="8"/>
      <c r="C55" s="9"/>
      <c r="D55" s="192"/>
      <c r="E55" s="195">
        <f>SUM(E9:E47)</f>
        <v>0</v>
      </c>
      <c r="F55" s="195">
        <f t="shared" ref="F55:L55" si="0">SUM(F9:F47)</f>
        <v>0</v>
      </c>
      <c r="G55" s="195">
        <f t="shared" si="0"/>
        <v>0</v>
      </c>
      <c r="H55" s="195">
        <f t="shared" si="0"/>
        <v>0</v>
      </c>
      <c r="I55" s="196">
        <f t="shared" si="0"/>
        <v>0</v>
      </c>
      <c r="J55" s="196">
        <f t="shared" si="0"/>
        <v>0</v>
      </c>
      <c r="K55" s="196">
        <f t="shared" si="0"/>
        <v>0</v>
      </c>
      <c r="L55" s="196">
        <f t="shared" si="0"/>
        <v>0</v>
      </c>
      <c r="M55" s="9"/>
    </row>
    <row r="56" spans="2:13" x14ac:dyDescent="0.25">
      <c r="D56" s="197" t="s">
        <v>3466</v>
      </c>
      <c r="E56" s="195">
        <f>SUM(E9+E10+E11+E12+E13+E15+E16+E18+E20+E21+E22+E25+E26+E27+E28+E29+E30+E33+E35+E36+E37+E38+E39+E40+E41+E42+E44+E45+E46+E47)</f>
        <v>0</v>
      </c>
      <c r="F56" s="195">
        <f t="shared" ref="F56:L56" si="1">SUM(F9+F10+F11+F12+F13+F15+F16+F18+F20+F21+F22+F25+F26+F27+F28+F29+F30+F33+F35+F36+F37+F38+F39+F40+F41+F42+F44+F45+F46+F47)</f>
        <v>0</v>
      </c>
      <c r="G56" s="195">
        <f t="shared" si="1"/>
        <v>0</v>
      </c>
      <c r="H56" s="195">
        <f t="shared" si="1"/>
        <v>0</v>
      </c>
      <c r="I56" s="196">
        <f t="shared" si="1"/>
        <v>0</v>
      </c>
      <c r="J56" s="196">
        <f t="shared" si="1"/>
        <v>0</v>
      </c>
      <c r="K56" s="196">
        <f t="shared" si="1"/>
        <v>0</v>
      </c>
      <c r="L56" s="196">
        <f t="shared" si="1"/>
        <v>0</v>
      </c>
    </row>
    <row r="57" spans="2:13" x14ac:dyDescent="0.25">
      <c r="D57" s="197" t="s">
        <v>820</v>
      </c>
      <c r="E57" s="195">
        <f>SUM(E14+E17+E19+E23+E24+E31+E32+E34+E43)</f>
        <v>0</v>
      </c>
      <c r="F57" s="195">
        <f t="shared" ref="F57:L57" si="2">SUM(F14+F17+F19+F23+F24+F31+F32+F34+F43)</f>
        <v>0</v>
      </c>
      <c r="G57" s="195">
        <f t="shared" si="2"/>
        <v>0</v>
      </c>
      <c r="H57" s="195">
        <f t="shared" si="2"/>
        <v>0</v>
      </c>
      <c r="I57" s="196">
        <f t="shared" si="2"/>
        <v>0</v>
      </c>
      <c r="J57" s="196">
        <f t="shared" si="2"/>
        <v>0</v>
      </c>
      <c r="K57" s="196">
        <f t="shared" si="2"/>
        <v>0</v>
      </c>
      <c r="L57" s="196">
        <f t="shared" si="2"/>
        <v>0</v>
      </c>
    </row>
    <row r="58" spans="2:13" x14ac:dyDescent="0.25">
      <c r="D58" s="198"/>
      <c r="E58" s="199"/>
      <c r="F58" s="199"/>
      <c r="G58" s="199"/>
      <c r="H58" s="199"/>
      <c r="I58" s="199"/>
      <c r="J58" s="199"/>
      <c r="K58" s="199"/>
      <c r="L58" s="199"/>
    </row>
    <row r="59" spans="2:13" x14ac:dyDescent="0.25">
      <c r="D59" s="200" t="s">
        <v>376</v>
      </c>
      <c r="E59" s="201">
        <f>SUM(E56,H56)</f>
        <v>0</v>
      </c>
      <c r="F59" s="202">
        <f>SUM(E55,F55,H55)</f>
        <v>0</v>
      </c>
      <c r="G59" s="203" t="s">
        <v>377</v>
      </c>
      <c r="H59" s="203"/>
      <c r="I59" s="204">
        <f>SUM(I56,L56)</f>
        <v>0</v>
      </c>
      <c r="J59" s="205">
        <f>SUM(I55,J55,L55)</f>
        <v>0</v>
      </c>
      <c r="K59" s="206" t="s">
        <v>377</v>
      </c>
      <c r="L59" s="206"/>
    </row>
    <row r="60" spans="2:13" x14ac:dyDescent="0.25">
      <c r="D60" s="200" t="s">
        <v>378</v>
      </c>
      <c r="E60" s="201">
        <f>SUM(E57,F57,H57)</f>
        <v>0</v>
      </c>
      <c r="F60" s="202"/>
      <c r="G60" s="203"/>
      <c r="H60" s="203"/>
      <c r="I60" s="204">
        <f>SUM(I57,J57,L57)</f>
        <v>0</v>
      </c>
      <c r="J60" s="205"/>
      <c r="K60" s="206"/>
      <c r="L60" s="206"/>
    </row>
  </sheetData>
  <sheetProtection algorithmName="SHA-512" hashValue="jyr98FeBiRcsbb0aOYBEgrWIUWTWJm5vG52G0/ok5U5HlAGdrbkwkqP1+oLYBfa4Qh/lPSI892PE/710LuQ8fA==" saltValue="X0QMRcu0hLf5TbNRrexZyw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59:F60"/>
    <mergeCell ref="G59:H60"/>
    <mergeCell ref="J59:J60"/>
    <mergeCell ref="K59:L60"/>
    <mergeCell ref="D54:D55"/>
    <mergeCell ref="B49:M49"/>
    <mergeCell ref="C50:M50"/>
    <mergeCell ref="C51:M51"/>
    <mergeCell ref="E53:H53"/>
    <mergeCell ref="I53:L5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CE7B-49B2-4641-BFC8-CF9F61CA241D}">
  <dimension ref="B1:M68"/>
  <sheetViews>
    <sheetView topLeftCell="A41" workbookViewId="0">
      <selection activeCell="F54" sqref="F54"/>
    </sheetView>
  </sheetViews>
  <sheetFormatPr defaultRowHeight="15" x14ac:dyDescent="0.25"/>
  <cols>
    <col min="1" max="1" width="9.140625" style="8"/>
    <col min="2" max="2" width="11.140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3280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3312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76.5" x14ac:dyDescent="0.25">
      <c r="B9" s="48" t="s">
        <v>4622</v>
      </c>
      <c r="C9" s="64" t="s">
        <v>3313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4623</v>
      </c>
      <c r="C10" s="64" t="s">
        <v>3314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76.5" x14ac:dyDescent="0.25">
      <c r="B11" s="48" t="s">
        <v>4624</v>
      </c>
      <c r="C11" s="64" t="s">
        <v>3417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38.25" x14ac:dyDescent="0.25">
      <c r="B12" s="48" t="s">
        <v>4625</v>
      </c>
      <c r="C12" s="64" t="s">
        <v>3418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51" x14ac:dyDescent="0.25">
      <c r="B13" s="48" t="s">
        <v>4626</v>
      </c>
      <c r="C13" s="73" t="s">
        <v>3419</v>
      </c>
      <c r="D13" s="49"/>
      <c r="E13" s="24"/>
      <c r="F13" s="24"/>
      <c r="G13" s="24"/>
      <c r="H13" s="24"/>
      <c r="I13" s="53"/>
      <c r="J13" s="53"/>
      <c r="K13" s="53"/>
      <c r="L13" s="53"/>
      <c r="M13" s="54"/>
    </row>
    <row r="14" spans="2:13" ht="38.25" x14ac:dyDescent="0.25">
      <c r="B14" s="48" t="s">
        <v>4627</v>
      </c>
      <c r="C14" s="73" t="s">
        <v>3315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25.5" x14ac:dyDescent="0.25">
      <c r="B15" s="48" t="s">
        <v>4628</v>
      </c>
      <c r="C15" s="73" t="s">
        <v>3420</v>
      </c>
      <c r="D15" s="49"/>
      <c r="E15" s="24"/>
      <c r="F15" s="24"/>
      <c r="G15" s="24"/>
      <c r="H15" s="24"/>
      <c r="I15" s="53"/>
      <c r="J15" s="53"/>
      <c r="K15" s="53"/>
      <c r="L15" s="53"/>
      <c r="M15" s="54"/>
    </row>
    <row r="16" spans="2:13" ht="25.5" x14ac:dyDescent="0.25">
      <c r="B16" s="48" t="s">
        <v>4629</v>
      </c>
      <c r="C16" s="73" t="s">
        <v>3421</v>
      </c>
      <c r="D16" s="49"/>
      <c r="E16" s="24"/>
      <c r="F16" s="24"/>
      <c r="G16" s="24"/>
      <c r="H16" s="24"/>
      <c r="I16" s="53"/>
      <c r="J16" s="53"/>
      <c r="K16" s="53"/>
      <c r="L16" s="53"/>
      <c r="M16" s="54"/>
    </row>
    <row r="17" spans="2:13" ht="38.25" x14ac:dyDescent="0.25">
      <c r="B17" s="48" t="s">
        <v>4630</v>
      </c>
      <c r="C17" s="73" t="s">
        <v>3316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63.75" x14ac:dyDescent="0.25">
      <c r="B18" s="48" t="s">
        <v>4631</v>
      </c>
      <c r="C18" s="73" t="s">
        <v>3422</v>
      </c>
      <c r="D18" s="49"/>
      <c r="E18" s="24"/>
      <c r="F18" s="24"/>
      <c r="G18" s="24"/>
      <c r="H18" s="24"/>
      <c r="I18" s="53"/>
      <c r="J18" s="53"/>
      <c r="K18" s="53"/>
      <c r="L18" s="53"/>
      <c r="M18" s="54"/>
    </row>
    <row r="19" spans="2:13" ht="51" x14ac:dyDescent="0.25">
      <c r="B19" s="48" t="s">
        <v>4632</v>
      </c>
      <c r="C19" s="73" t="s">
        <v>3423</v>
      </c>
      <c r="D19" s="49"/>
      <c r="E19" s="24"/>
      <c r="F19" s="24"/>
      <c r="G19" s="24"/>
      <c r="H19" s="24"/>
      <c r="I19" s="53"/>
      <c r="J19" s="53"/>
      <c r="K19" s="53"/>
      <c r="L19" s="53"/>
      <c r="M19" s="54"/>
    </row>
    <row r="20" spans="2:13" ht="38.25" x14ac:dyDescent="0.25">
      <c r="B20" s="48" t="s">
        <v>4633</v>
      </c>
      <c r="C20" s="73" t="s">
        <v>3424</v>
      </c>
      <c r="D20" s="49"/>
      <c r="E20" s="24"/>
      <c r="F20" s="24"/>
      <c r="G20" s="24"/>
      <c r="H20" s="24"/>
      <c r="I20" s="53"/>
      <c r="J20" s="53"/>
      <c r="K20" s="53"/>
      <c r="L20" s="53"/>
      <c r="M20" s="54"/>
    </row>
    <row r="21" spans="2:13" ht="63.75" x14ac:dyDescent="0.25">
      <c r="B21" s="48" t="s">
        <v>4634</v>
      </c>
      <c r="C21" s="73" t="s">
        <v>3317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89.25" x14ac:dyDescent="0.25">
      <c r="B22" s="48" t="s">
        <v>4635</v>
      </c>
      <c r="C22" s="73" t="s">
        <v>3318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89.25" x14ac:dyDescent="0.25">
      <c r="B23" s="48" t="s">
        <v>4636</v>
      </c>
      <c r="C23" s="73" t="s">
        <v>3319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4637</v>
      </c>
      <c r="C24" s="73" t="s">
        <v>3320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63.75" x14ac:dyDescent="0.25">
      <c r="B25" s="48" t="s">
        <v>4638</v>
      </c>
      <c r="C25" s="73" t="s">
        <v>3321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76.5" x14ac:dyDescent="0.25">
      <c r="B26" s="48" t="s">
        <v>4639</v>
      </c>
      <c r="C26" s="74" t="s">
        <v>3322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51" x14ac:dyDescent="0.25">
      <c r="B27" s="48" t="s">
        <v>4640</v>
      </c>
      <c r="C27" s="73" t="s">
        <v>3323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89.25" x14ac:dyDescent="0.25">
      <c r="B28" s="48" t="s">
        <v>4641</v>
      </c>
      <c r="C28" s="74" t="s">
        <v>3425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ht="76.5" x14ac:dyDescent="0.25">
      <c r="B29" s="48" t="s">
        <v>4642</v>
      </c>
      <c r="C29" s="73" t="s">
        <v>3324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4643</v>
      </c>
      <c r="C30" s="73" t="s">
        <v>3325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38.25" x14ac:dyDescent="0.25">
      <c r="B31" s="48" t="s">
        <v>4644</v>
      </c>
      <c r="C31" s="74" t="s">
        <v>3326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" x14ac:dyDescent="0.25">
      <c r="B32" s="48" t="s">
        <v>4645</v>
      </c>
      <c r="C32" s="73" t="s">
        <v>3426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38.25" x14ac:dyDescent="0.25">
      <c r="B33" s="48" t="s">
        <v>4646</v>
      </c>
      <c r="C33" s="73" t="s">
        <v>3327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4647</v>
      </c>
      <c r="C34" s="64" t="s">
        <v>3328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38.25" x14ac:dyDescent="0.25">
      <c r="B35" s="48" t="s">
        <v>4648</v>
      </c>
      <c r="C35" s="73" t="s">
        <v>3329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38.25" x14ac:dyDescent="0.25">
      <c r="B36" s="48" t="s">
        <v>4649</v>
      </c>
      <c r="C36" s="73" t="s">
        <v>3330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25.5" x14ac:dyDescent="0.25">
      <c r="B37" s="48" t="s">
        <v>4650</v>
      </c>
      <c r="C37" s="64" t="s">
        <v>3331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25.5" x14ac:dyDescent="0.25">
      <c r="B38" s="48" t="s">
        <v>4651</v>
      </c>
      <c r="C38" s="73" t="s">
        <v>3427</v>
      </c>
      <c r="D38" s="49"/>
      <c r="E38" s="24"/>
      <c r="F38" s="24"/>
      <c r="G38" s="24"/>
      <c r="H38" s="24"/>
      <c r="I38" s="53"/>
      <c r="J38" s="53"/>
      <c r="K38" s="53"/>
      <c r="L38" s="53"/>
      <c r="M38" s="54"/>
    </row>
    <row r="39" spans="2:13" ht="51" x14ac:dyDescent="0.25">
      <c r="B39" s="48" t="s">
        <v>4652</v>
      </c>
      <c r="C39" s="73" t="s">
        <v>3428</v>
      </c>
      <c r="D39" s="49"/>
      <c r="E39" s="24"/>
      <c r="F39" s="24"/>
      <c r="G39" s="24"/>
      <c r="H39" s="24"/>
      <c r="I39" s="53"/>
      <c r="J39" s="53"/>
      <c r="K39" s="53"/>
      <c r="L39" s="53"/>
      <c r="M39" s="54"/>
    </row>
    <row r="40" spans="2:13" ht="76.5" x14ac:dyDescent="0.25">
      <c r="B40" s="48" t="s">
        <v>4653</v>
      </c>
      <c r="C40" s="74" t="s">
        <v>3429</v>
      </c>
      <c r="D40" s="49"/>
      <c r="E40" s="24"/>
      <c r="F40" s="24"/>
      <c r="G40" s="24"/>
      <c r="H40" s="24"/>
      <c r="I40" s="53"/>
      <c r="J40" s="53"/>
      <c r="K40" s="53"/>
      <c r="L40" s="53"/>
      <c r="M40" s="54"/>
    </row>
    <row r="41" spans="2:13" ht="63.75" x14ac:dyDescent="0.25">
      <c r="B41" s="48" t="s">
        <v>4654</v>
      </c>
      <c r="C41" s="73" t="s">
        <v>3430</v>
      </c>
      <c r="D41" s="49"/>
      <c r="E41" s="24"/>
      <c r="F41" s="24"/>
      <c r="G41" s="24"/>
      <c r="H41" s="24"/>
      <c r="I41" s="53"/>
      <c r="J41" s="53"/>
      <c r="K41" s="53"/>
      <c r="L41" s="53"/>
      <c r="M41" s="54"/>
    </row>
    <row r="42" spans="2:13" ht="25.5" x14ac:dyDescent="0.25">
      <c r="B42" s="48" t="s">
        <v>4655</v>
      </c>
      <c r="C42" s="64" t="s">
        <v>3431</v>
      </c>
      <c r="D42" s="49"/>
      <c r="E42" s="24"/>
      <c r="F42" s="24"/>
      <c r="G42" s="24"/>
      <c r="H42" s="24"/>
      <c r="I42" s="53"/>
      <c r="J42" s="53"/>
      <c r="K42" s="53"/>
      <c r="L42" s="53"/>
      <c r="M42" s="54"/>
    </row>
    <row r="43" spans="2:13" ht="51" x14ac:dyDescent="0.25">
      <c r="B43" s="48" t="s">
        <v>4656</v>
      </c>
      <c r="C43" s="73" t="s">
        <v>3332</v>
      </c>
      <c r="D43" s="49"/>
      <c r="E43" s="24"/>
      <c r="F43" s="24"/>
      <c r="G43" s="24"/>
      <c r="H43" s="24"/>
      <c r="I43" s="43"/>
      <c r="J43" s="43"/>
      <c r="K43" s="43"/>
      <c r="L43" s="43"/>
      <c r="M43" s="50"/>
    </row>
    <row r="44" spans="2:13" ht="38.25" x14ac:dyDescent="0.25">
      <c r="B44" s="48" t="s">
        <v>4657</v>
      </c>
      <c r="C44" s="74" t="s">
        <v>3333</v>
      </c>
      <c r="D44" s="49"/>
      <c r="E44" s="24"/>
      <c r="F44" s="24"/>
      <c r="G44" s="24"/>
      <c r="H44" s="24"/>
      <c r="I44" s="43"/>
      <c r="J44" s="43"/>
      <c r="K44" s="43"/>
      <c r="L44" s="43"/>
      <c r="M44" s="50"/>
    </row>
    <row r="45" spans="2:13" ht="51" x14ac:dyDescent="0.25">
      <c r="B45" s="48" t="s">
        <v>4658</v>
      </c>
      <c r="C45" s="73" t="s">
        <v>3334</v>
      </c>
      <c r="D45" s="49"/>
      <c r="E45" s="24"/>
      <c r="F45" s="24"/>
      <c r="G45" s="24"/>
      <c r="H45" s="24"/>
      <c r="I45" s="43"/>
      <c r="J45" s="43"/>
      <c r="K45" s="43"/>
      <c r="L45" s="43"/>
      <c r="M45" s="50"/>
    </row>
    <row r="46" spans="2:13" ht="25.5" x14ac:dyDescent="0.25">
      <c r="B46" s="48" t="s">
        <v>4659</v>
      </c>
      <c r="C46" s="73" t="s">
        <v>3432</v>
      </c>
      <c r="D46" s="49"/>
      <c r="E46" s="24"/>
      <c r="F46" s="24"/>
      <c r="G46" s="24"/>
      <c r="H46" s="24"/>
      <c r="I46" s="53"/>
      <c r="J46" s="53"/>
      <c r="K46" s="53"/>
      <c r="L46" s="53"/>
      <c r="M46" s="54"/>
    </row>
    <row r="47" spans="2:13" ht="38.25" x14ac:dyDescent="0.25">
      <c r="B47" s="48" t="s">
        <v>4660</v>
      </c>
      <c r="C47" s="74" t="s">
        <v>3335</v>
      </c>
      <c r="D47" s="49"/>
      <c r="E47" s="24"/>
      <c r="F47" s="24"/>
      <c r="G47" s="24"/>
      <c r="H47" s="24"/>
      <c r="I47" s="43"/>
      <c r="J47" s="43"/>
      <c r="K47" s="43"/>
      <c r="L47" s="43"/>
      <c r="M47" s="50"/>
    </row>
    <row r="48" spans="2:13" ht="25.5" x14ac:dyDescent="0.25">
      <c r="B48" s="48" t="s">
        <v>4661</v>
      </c>
      <c r="C48" s="73" t="s">
        <v>3336</v>
      </c>
      <c r="D48" s="49"/>
      <c r="E48" s="24"/>
      <c r="F48" s="24"/>
      <c r="G48" s="24"/>
      <c r="H48" s="24"/>
      <c r="I48" s="43"/>
      <c r="J48" s="43"/>
      <c r="K48" s="43"/>
      <c r="L48" s="43"/>
      <c r="M48" s="50"/>
    </row>
    <row r="49" spans="2:13" ht="38.25" x14ac:dyDescent="0.25">
      <c r="B49" s="48" t="s">
        <v>4662</v>
      </c>
      <c r="C49" s="73" t="s">
        <v>3337</v>
      </c>
      <c r="D49" s="49"/>
      <c r="E49" s="24"/>
      <c r="F49" s="24"/>
      <c r="G49" s="24"/>
      <c r="H49" s="24"/>
      <c r="I49" s="43"/>
      <c r="J49" s="43"/>
      <c r="K49" s="43"/>
      <c r="L49" s="43"/>
      <c r="M49" s="50"/>
    </row>
    <row r="50" spans="2:13" ht="25.5" x14ac:dyDescent="0.25">
      <c r="B50" s="48" t="s">
        <v>4663</v>
      </c>
      <c r="C50" s="73" t="s">
        <v>3433</v>
      </c>
      <c r="D50" s="49"/>
      <c r="E50" s="24"/>
      <c r="F50" s="24"/>
      <c r="G50" s="24"/>
      <c r="H50" s="24"/>
      <c r="I50" s="53"/>
      <c r="J50" s="53"/>
      <c r="K50" s="53"/>
      <c r="L50" s="53"/>
      <c r="M50" s="54"/>
    </row>
    <row r="51" spans="2:13" ht="25.5" x14ac:dyDescent="0.25">
      <c r="B51" s="48" t="s">
        <v>4664</v>
      </c>
      <c r="C51" s="73" t="s">
        <v>3434</v>
      </c>
      <c r="D51" s="49"/>
      <c r="E51" s="24"/>
      <c r="F51" s="24"/>
      <c r="G51" s="24"/>
      <c r="H51" s="24"/>
      <c r="I51" s="53"/>
      <c r="J51" s="53"/>
      <c r="K51" s="53"/>
      <c r="L51" s="53"/>
      <c r="M51" s="54"/>
    </row>
    <row r="52" spans="2:13" ht="25.5" x14ac:dyDescent="0.25">
      <c r="B52" s="48" t="s">
        <v>4665</v>
      </c>
      <c r="C52" s="73" t="s">
        <v>3435</v>
      </c>
      <c r="D52" s="49"/>
      <c r="E52" s="24"/>
      <c r="F52" s="24"/>
      <c r="G52" s="24"/>
      <c r="H52" s="24"/>
      <c r="I52" s="53"/>
      <c r="J52" s="53"/>
      <c r="K52" s="53"/>
      <c r="L52" s="53"/>
      <c r="M52" s="54"/>
    </row>
    <row r="53" spans="2:13" ht="38.25" x14ac:dyDescent="0.25">
      <c r="B53" s="48" t="s">
        <v>4666</v>
      </c>
      <c r="C53" s="73" t="s">
        <v>3338</v>
      </c>
      <c r="D53" s="49"/>
      <c r="E53" s="24"/>
      <c r="F53" s="24"/>
      <c r="G53" s="24"/>
      <c r="H53" s="24"/>
      <c r="I53" s="43"/>
      <c r="J53" s="43"/>
      <c r="K53" s="43"/>
      <c r="L53" s="43"/>
      <c r="M53" s="50"/>
    </row>
    <row r="54" spans="2:13" ht="38.25" x14ac:dyDescent="0.25">
      <c r="B54" s="48" t="s">
        <v>4667</v>
      </c>
      <c r="C54" s="74" t="s">
        <v>3339</v>
      </c>
      <c r="D54" s="49"/>
      <c r="E54" s="24"/>
      <c r="F54" s="24"/>
      <c r="G54" s="24"/>
      <c r="H54" s="24"/>
      <c r="I54" s="43"/>
      <c r="J54" s="43"/>
      <c r="K54" s="43"/>
      <c r="L54" s="43"/>
      <c r="M54" s="50"/>
    </row>
    <row r="55" spans="2:13" ht="25.5" x14ac:dyDescent="0.25">
      <c r="B55" s="48" t="s">
        <v>4668</v>
      </c>
      <c r="C55" s="73" t="s">
        <v>3340</v>
      </c>
      <c r="D55" s="49"/>
      <c r="E55" s="24"/>
      <c r="F55" s="24"/>
      <c r="G55" s="24"/>
      <c r="H55" s="24"/>
      <c r="I55" s="43"/>
      <c r="J55" s="43"/>
      <c r="K55" s="43"/>
      <c r="L55" s="43"/>
      <c r="M55" s="50"/>
    </row>
    <row r="56" spans="2:13" x14ac:dyDescent="0.25">
      <c r="B56" s="55"/>
      <c r="C56" s="115"/>
      <c r="D56" s="16"/>
      <c r="E56" s="21"/>
      <c r="F56" s="21"/>
      <c r="G56" s="21"/>
      <c r="H56" s="21"/>
      <c r="I56" s="21"/>
      <c r="J56" s="21"/>
      <c r="K56" s="21"/>
      <c r="L56" s="21"/>
      <c r="M56" s="16"/>
    </row>
    <row r="57" spans="2:13" ht="15" customHeight="1" x14ac:dyDescent="0.25">
      <c r="B57" s="153" t="s">
        <v>425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3"/>
    </row>
    <row r="58" spans="2:13" ht="15" customHeight="1" x14ac:dyDescent="0.25">
      <c r="B58" s="16"/>
      <c r="C58" s="153" t="s">
        <v>426</v>
      </c>
      <c r="D58" s="153"/>
      <c r="E58" s="153"/>
      <c r="F58" s="153"/>
      <c r="G58" s="153"/>
      <c r="H58" s="153"/>
      <c r="I58" s="153"/>
      <c r="J58" s="153"/>
      <c r="K58" s="153"/>
      <c r="L58" s="153"/>
      <c r="M58" s="153"/>
    </row>
    <row r="59" spans="2:13" ht="15" customHeight="1" x14ac:dyDescent="0.25">
      <c r="B59" s="17"/>
      <c r="C59" s="153" t="s">
        <v>18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</row>
    <row r="60" spans="2:13" x14ac:dyDescent="0.25">
      <c r="B60" s="46"/>
      <c r="C60" s="46"/>
      <c r="D60" s="46"/>
      <c r="E60" s="8"/>
      <c r="F60" s="8"/>
      <c r="G60" s="8"/>
      <c r="H60" s="8"/>
      <c r="I60" s="8"/>
      <c r="J60" s="8"/>
      <c r="K60" s="8"/>
      <c r="L60" s="8"/>
      <c r="M60" s="9"/>
    </row>
    <row r="61" spans="2:13" x14ac:dyDescent="0.25">
      <c r="B61" s="46"/>
      <c r="C61" s="46"/>
      <c r="D61" s="47" t="s">
        <v>1343</v>
      </c>
      <c r="E61" s="161" t="s">
        <v>10</v>
      </c>
      <c r="F61" s="161"/>
      <c r="G61" s="161"/>
      <c r="H61" s="161"/>
      <c r="I61" s="161" t="s">
        <v>6</v>
      </c>
      <c r="J61" s="161"/>
      <c r="K61" s="161"/>
      <c r="L61" s="161"/>
      <c r="M61" s="9"/>
    </row>
    <row r="62" spans="2:13" ht="15" customHeight="1" x14ac:dyDescent="0.25">
      <c r="B62" s="8"/>
      <c r="C62" s="9"/>
      <c r="D62" s="192" t="s">
        <v>3487</v>
      </c>
      <c r="E62" s="193" t="s">
        <v>11</v>
      </c>
      <c r="F62" s="193" t="s">
        <v>12</v>
      </c>
      <c r="G62" s="193" t="s">
        <v>13</v>
      </c>
      <c r="H62" s="193" t="s">
        <v>14</v>
      </c>
      <c r="I62" s="194" t="s">
        <v>11</v>
      </c>
      <c r="J62" s="194" t="s">
        <v>12</v>
      </c>
      <c r="K62" s="194" t="s">
        <v>13</v>
      </c>
      <c r="L62" s="194" t="s">
        <v>14</v>
      </c>
      <c r="M62" s="9"/>
    </row>
    <row r="63" spans="2:13" x14ac:dyDescent="0.25">
      <c r="B63" s="8"/>
      <c r="C63" s="9"/>
      <c r="D63" s="192"/>
      <c r="E63" s="195">
        <f>SUM(E9:E55)</f>
        <v>0</v>
      </c>
      <c r="F63" s="195">
        <f t="shared" ref="F63:L63" si="0">SUM(F9:F55)</f>
        <v>0</v>
      </c>
      <c r="G63" s="195">
        <f t="shared" si="0"/>
        <v>0</v>
      </c>
      <c r="H63" s="195">
        <f t="shared" si="0"/>
        <v>0</v>
      </c>
      <c r="I63" s="196">
        <f t="shared" si="0"/>
        <v>0</v>
      </c>
      <c r="J63" s="196">
        <f t="shared" si="0"/>
        <v>0</v>
      </c>
      <c r="K63" s="196">
        <f t="shared" si="0"/>
        <v>0</v>
      </c>
      <c r="L63" s="196">
        <f t="shared" si="0"/>
        <v>0</v>
      </c>
      <c r="M63" s="9"/>
    </row>
    <row r="64" spans="2:13" x14ac:dyDescent="0.25">
      <c r="D64" s="197" t="s">
        <v>1082</v>
      </c>
      <c r="E64" s="195">
        <f>SUM(E9+E10+E14+E17+E21+E22+E23+E24+E25+E26+E27+E29+E30+E31+E33+E34+E35+E36+E37+E43+E44+E45+E47+E48+E49+E53+E54+E55)</f>
        <v>0</v>
      </c>
      <c r="F64" s="195">
        <f t="shared" ref="F64:L64" si="1">SUM(F9+F10+F14+F17+F21+F22+F23+F24+F25+F26+F27+F29+F30+F31+F33+F34+F35+F36+F37+F43+F44+F45+F47+F48+F49+F53+F54+F55)</f>
        <v>0</v>
      </c>
      <c r="G64" s="195">
        <f t="shared" si="1"/>
        <v>0</v>
      </c>
      <c r="H64" s="195">
        <f t="shared" si="1"/>
        <v>0</v>
      </c>
      <c r="I64" s="196">
        <f t="shared" si="1"/>
        <v>0</v>
      </c>
      <c r="J64" s="196">
        <f t="shared" si="1"/>
        <v>0</v>
      </c>
      <c r="K64" s="196">
        <f t="shared" si="1"/>
        <v>0</v>
      </c>
      <c r="L64" s="196">
        <f t="shared" si="1"/>
        <v>0</v>
      </c>
    </row>
    <row r="65" spans="4:12" x14ac:dyDescent="0.25">
      <c r="D65" s="197" t="s">
        <v>3543</v>
      </c>
      <c r="E65" s="195">
        <f>SUM(E11+E12+E13+E15+E16+E18+E19+E20+E28+E32+E38+E39+E40+E41+E42+E46+E50+E51+E52)</f>
        <v>0</v>
      </c>
      <c r="F65" s="195">
        <f t="shared" ref="F65:L65" si="2">SUM(F11+F12+F13+F15+F16+F18+F19+F20+F28+F32+F38+F39+F40+F41+F42+F46+F50+F51+F52)</f>
        <v>0</v>
      </c>
      <c r="G65" s="195">
        <f t="shared" si="2"/>
        <v>0</v>
      </c>
      <c r="H65" s="195">
        <f t="shared" si="2"/>
        <v>0</v>
      </c>
      <c r="I65" s="196">
        <f t="shared" si="2"/>
        <v>0</v>
      </c>
      <c r="J65" s="196">
        <f t="shared" si="2"/>
        <v>0</v>
      </c>
      <c r="K65" s="196">
        <f t="shared" si="2"/>
        <v>0</v>
      </c>
      <c r="L65" s="196">
        <f t="shared" si="2"/>
        <v>0</v>
      </c>
    </row>
    <row r="66" spans="4:12" x14ac:dyDescent="0.25">
      <c r="D66" s="198"/>
      <c r="E66" s="199"/>
      <c r="F66" s="199"/>
      <c r="G66" s="199"/>
      <c r="H66" s="199"/>
      <c r="I66" s="199"/>
      <c r="J66" s="199"/>
      <c r="K66" s="199"/>
      <c r="L66" s="199"/>
    </row>
    <row r="67" spans="4:12" x14ac:dyDescent="0.25">
      <c r="D67" s="200" t="s">
        <v>376</v>
      </c>
      <c r="E67" s="201">
        <f>SUM(E64,H64)</f>
        <v>0</v>
      </c>
      <c r="F67" s="202">
        <f>SUM(E63,F63,H63)</f>
        <v>0</v>
      </c>
      <c r="G67" s="203" t="s">
        <v>377</v>
      </c>
      <c r="H67" s="203"/>
      <c r="I67" s="204">
        <f>SUM(I64,L64)</f>
        <v>0</v>
      </c>
      <c r="J67" s="205">
        <f>SUM(I63,J63,L63)</f>
        <v>0</v>
      </c>
      <c r="K67" s="206" t="s">
        <v>377</v>
      </c>
      <c r="L67" s="206"/>
    </row>
    <row r="68" spans="4:12" x14ac:dyDescent="0.25">
      <c r="D68" s="200" t="s">
        <v>378</v>
      </c>
      <c r="E68" s="201">
        <f>SUM(E65,F65,H65)</f>
        <v>0</v>
      </c>
      <c r="F68" s="202"/>
      <c r="G68" s="203"/>
      <c r="H68" s="203"/>
      <c r="I68" s="204">
        <f>SUM(I65,J65,L65)</f>
        <v>0</v>
      </c>
      <c r="J68" s="205"/>
      <c r="K68" s="206"/>
      <c r="L68" s="206"/>
    </row>
  </sheetData>
  <sheetProtection algorithmName="SHA-512" hashValue="tNxgU+O2/VgmAOymCfFIsqxqrP4XH9uVzQEIfcOpImZPj2AXr8vBexstTDxSZQkECFoVu39P27q6cLHB8MAORg==" saltValue="Fdm7IYodsLnW+ACnXbFPiA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67:F68"/>
    <mergeCell ref="G67:H68"/>
    <mergeCell ref="J67:J68"/>
    <mergeCell ref="K67:L68"/>
    <mergeCell ref="D62:D63"/>
    <mergeCell ref="B57:M57"/>
    <mergeCell ref="C58:M58"/>
    <mergeCell ref="C59:M59"/>
    <mergeCell ref="E61:H61"/>
    <mergeCell ref="I61:L6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3CFF-C3C1-4F41-BD56-80AF322EA155}">
  <dimension ref="B1:M48"/>
  <sheetViews>
    <sheetView topLeftCell="A26" workbookViewId="0">
      <selection activeCell="G30" sqref="G30"/>
    </sheetView>
  </sheetViews>
  <sheetFormatPr defaultRowHeight="15" x14ac:dyDescent="0.25"/>
  <cols>
    <col min="1" max="1" width="9.140625" style="8"/>
    <col min="2" max="2" width="11.42578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3280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3341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89.25" x14ac:dyDescent="0.25">
      <c r="B9" s="48" t="s">
        <v>4669</v>
      </c>
      <c r="C9" s="64" t="s">
        <v>3342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89.25" x14ac:dyDescent="0.25">
      <c r="B10" s="48" t="s">
        <v>4670</v>
      </c>
      <c r="C10" s="64" t="s">
        <v>3343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63.75" x14ac:dyDescent="0.25">
      <c r="B11" s="48" t="s">
        <v>4671</v>
      </c>
      <c r="C11" s="74" t="s">
        <v>3344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102" x14ac:dyDescent="0.25">
      <c r="B12" s="48" t="s">
        <v>4672</v>
      </c>
      <c r="C12" s="73" t="s">
        <v>3345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76.5" x14ac:dyDescent="0.25">
      <c r="B13" s="48" t="s">
        <v>4673</v>
      </c>
      <c r="C13" s="73" t="s">
        <v>3346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89.25" x14ac:dyDescent="0.25">
      <c r="B14" s="48" t="s">
        <v>4674</v>
      </c>
      <c r="C14" s="73" t="s">
        <v>3347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38.25" x14ac:dyDescent="0.25">
      <c r="B15" s="48" t="s">
        <v>4675</v>
      </c>
      <c r="C15" s="73" t="s">
        <v>3348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89.25" x14ac:dyDescent="0.25">
      <c r="B16" s="48" t="s">
        <v>4676</v>
      </c>
      <c r="C16" s="73" t="s">
        <v>3349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89.25" x14ac:dyDescent="0.25">
      <c r="B17" s="48" t="s">
        <v>4677</v>
      </c>
      <c r="C17" s="73" t="s">
        <v>3350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51" x14ac:dyDescent="0.25">
      <c r="B18" s="48" t="s">
        <v>4678</v>
      </c>
      <c r="C18" s="74" t="s">
        <v>3351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4679</v>
      </c>
      <c r="C19" s="73" t="s">
        <v>3352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25.5" x14ac:dyDescent="0.25">
      <c r="B20" s="48" t="s">
        <v>4680</v>
      </c>
      <c r="C20" s="73" t="s">
        <v>3353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25.5" x14ac:dyDescent="0.25">
      <c r="B21" s="48" t="s">
        <v>4681</v>
      </c>
      <c r="C21" s="73" t="s">
        <v>3354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25.5" x14ac:dyDescent="0.25">
      <c r="B22" s="48" t="s">
        <v>4682</v>
      </c>
      <c r="C22" s="74" t="s">
        <v>3355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38.25" x14ac:dyDescent="0.25">
      <c r="B23" s="48" t="s">
        <v>4683</v>
      </c>
      <c r="C23" s="64" t="s">
        <v>3436</v>
      </c>
      <c r="D23" s="49"/>
      <c r="E23" s="24"/>
      <c r="F23" s="24"/>
      <c r="G23" s="24"/>
      <c r="H23" s="24"/>
      <c r="I23" s="53"/>
      <c r="J23" s="53"/>
      <c r="K23" s="53"/>
      <c r="L23" s="53"/>
      <c r="M23" s="54"/>
    </row>
    <row r="24" spans="2:13" ht="38.25" x14ac:dyDescent="0.25">
      <c r="B24" s="48" t="s">
        <v>4684</v>
      </c>
      <c r="C24" s="64" t="s">
        <v>3356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25.5" x14ac:dyDescent="0.25">
      <c r="B25" s="48" t="s">
        <v>4685</v>
      </c>
      <c r="C25" s="73" t="s">
        <v>3357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38.25" x14ac:dyDescent="0.25">
      <c r="B26" s="48" t="s">
        <v>4686</v>
      </c>
      <c r="C26" s="73" t="s">
        <v>3437</v>
      </c>
      <c r="D26" s="49"/>
      <c r="E26" s="24"/>
      <c r="F26" s="24"/>
      <c r="G26" s="24"/>
      <c r="H26" s="24"/>
      <c r="I26" s="53"/>
      <c r="J26" s="53"/>
      <c r="K26" s="53"/>
      <c r="L26" s="53"/>
      <c r="M26" s="54"/>
    </row>
    <row r="27" spans="2:13" ht="38.25" x14ac:dyDescent="0.25">
      <c r="B27" s="48" t="s">
        <v>4687</v>
      </c>
      <c r="C27" s="73" t="s">
        <v>3438</v>
      </c>
      <c r="D27" s="49"/>
      <c r="E27" s="24"/>
      <c r="F27" s="24"/>
      <c r="G27" s="24"/>
      <c r="H27" s="24"/>
      <c r="I27" s="53"/>
      <c r="J27" s="53"/>
      <c r="K27" s="53"/>
      <c r="L27" s="53"/>
      <c r="M27" s="54"/>
    </row>
    <row r="28" spans="2:13" ht="38.25" x14ac:dyDescent="0.25">
      <c r="B28" s="48" t="s">
        <v>4688</v>
      </c>
      <c r="C28" s="73" t="s">
        <v>3358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4689</v>
      </c>
      <c r="C29" s="73" t="s">
        <v>3439</v>
      </c>
      <c r="D29" s="49"/>
      <c r="E29" s="24"/>
      <c r="F29" s="24"/>
      <c r="G29" s="24"/>
      <c r="H29" s="24"/>
      <c r="I29" s="53"/>
      <c r="J29" s="53"/>
      <c r="K29" s="53"/>
      <c r="L29" s="53"/>
      <c r="M29" s="54"/>
    </row>
    <row r="30" spans="2:13" ht="63.75" x14ac:dyDescent="0.25">
      <c r="B30" s="48" t="s">
        <v>4690</v>
      </c>
      <c r="C30" s="73" t="s">
        <v>3440</v>
      </c>
      <c r="D30" s="49"/>
      <c r="E30" s="24"/>
      <c r="F30" s="24"/>
      <c r="G30" s="24"/>
      <c r="H30" s="24"/>
      <c r="I30" s="53"/>
      <c r="J30" s="53"/>
      <c r="K30" s="53"/>
      <c r="L30" s="53"/>
      <c r="M30" s="54"/>
    </row>
    <row r="31" spans="2:13" ht="51" x14ac:dyDescent="0.25">
      <c r="B31" s="48" t="s">
        <v>4691</v>
      </c>
      <c r="C31" s="74" t="s">
        <v>3359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51" x14ac:dyDescent="0.25">
      <c r="B32" s="48" t="s">
        <v>4692</v>
      </c>
      <c r="C32" s="73" t="s">
        <v>3360</v>
      </c>
      <c r="D32" s="49"/>
      <c r="E32" s="24"/>
      <c r="F32" s="24"/>
      <c r="G32" s="24"/>
      <c r="H32" s="24"/>
      <c r="I32" s="43"/>
      <c r="J32" s="43"/>
      <c r="K32" s="43"/>
      <c r="L32" s="43"/>
      <c r="M32" s="50"/>
    </row>
    <row r="33" spans="2:13" ht="38.25" x14ac:dyDescent="0.25">
      <c r="B33" s="48" t="s">
        <v>4693</v>
      </c>
      <c r="C33" s="73" t="s">
        <v>3361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51" x14ac:dyDescent="0.25">
      <c r="B34" s="48" t="s">
        <v>4694</v>
      </c>
      <c r="C34" s="73" t="s">
        <v>3441</v>
      </c>
      <c r="D34" s="49"/>
      <c r="E34" s="24"/>
      <c r="F34" s="24"/>
      <c r="G34" s="24"/>
      <c r="H34" s="24"/>
      <c r="I34" s="53"/>
      <c r="J34" s="53"/>
      <c r="K34" s="53"/>
      <c r="L34" s="53"/>
      <c r="M34" s="54"/>
    </row>
    <row r="35" spans="2:13" ht="38.25" x14ac:dyDescent="0.25">
      <c r="B35" s="48" t="s">
        <v>4695</v>
      </c>
      <c r="C35" s="74" t="s">
        <v>3362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x14ac:dyDescent="0.25">
      <c r="B36" s="55"/>
      <c r="C36" s="115"/>
      <c r="D36" s="16"/>
      <c r="E36" s="21"/>
      <c r="F36" s="21"/>
      <c r="G36" s="21"/>
      <c r="H36" s="21"/>
      <c r="I36" s="21"/>
      <c r="J36" s="21"/>
      <c r="K36" s="21"/>
      <c r="L36" s="21"/>
      <c r="M36" s="16"/>
    </row>
    <row r="37" spans="2:13" ht="15" customHeight="1" x14ac:dyDescent="0.25">
      <c r="B37" s="153" t="s">
        <v>425</v>
      </c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</row>
    <row r="38" spans="2:13" ht="15" customHeight="1" x14ac:dyDescent="0.25">
      <c r="B38" s="16"/>
      <c r="C38" s="153" t="s">
        <v>426</v>
      </c>
      <c r="D38" s="153"/>
      <c r="E38" s="153"/>
      <c r="F38" s="153"/>
      <c r="G38" s="153"/>
      <c r="H38" s="153"/>
      <c r="I38" s="153"/>
      <c r="J38" s="153"/>
      <c r="K38" s="153"/>
      <c r="L38" s="153"/>
      <c r="M38" s="153"/>
    </row>
    <row r="39" spans="2:13" ht="15" customHeight="1" x14ac:dyDescent="0.25">
      <c r="B39" s="17"/>
      <c r="C39" s="153" t="s">
        <v>18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3"/>
    </row>
    <row r="40" spans="2:13" x14ac:dyDescent="0.25">
      <c r="B40" s="46"/>
      <c r="C40" s="46"/>
      <c r="D40" s="46"/>
      <c r="E40" s="8"/>
      <c r="F40" s="8"/>
      <c r="G40" s="8"/>
      <c r="H40" s="8"/>
      <c r="I40" s="8"/>
      <c r="J40" s="8"/>
      <c r="K40" s="8"/>
      <c r="L40" s="8"/>
      <c r="M40" s="9"/>
    </row>
    <row r="41" spans="2:13" x14ac:dyDescent="0.25">
      <c r="B41" s="46"/>
      <c r="C41" s="46"/>
      <c r="D41" s="47" t="s">
        <v>1343</v>
      </c>
      <c r="E41" s="161" t="s">
        <v>10</v>
      </c>
      <c r="F41" s="161"/>
      <c r="G41" s="161"/>
      <c r="H41" s="161"/>
      <c r="I41" s="161" t="s">
        <v>6</v>
      </c>
      <c r="J41" s="161"/>
      <c r="K41" s="161"/>
      <c r="L41" s="161"/>
      <c r="M41" s="9"/>
    </row>
    <row r="42" spans="2:13" ht="15" customHeight="1" x14ac:dyDescent="0.25">
      <c r="B42" s="8"/>
      <c r="C42" s="9"/>
      <c r="D42" s="192" t="s">
        <v>3488</v>
      </c>
      <c r="E42" s="193" t="s">
        <v>11</v>
      </c>
      <c r="F42" s="193" t="s">
        <v>12</v>
      </c>
      <c r="G42" s="193" t="s">
        <v>13</v>
      </c>
      <c r="H42" s="193" t="s">
        <v>14</v>
      </c>
      <c r="I42" s="194" t="s">
        <v>11</v>
      </c>
      <c r="J42" s="194" t="s">
        <v>12</v>
      </c>
      <c r="K42" s="194" t="s">
        <v>13</v>
      </c>
      <c r="L42" s="194" t="s">
        <v>14</v>
      </c>
      <c r="M42" s="9"/>
    </row>
    <row r="43" spans="2:13" x14ac:dyDescent="0.25">
      <c r="B43" s="8"/>
      <c r="C43" s="9"/>
      <c r="D43" s="192"/>
      <c r="E43" s="195">
        <f>SUM(E9:E35)</f>
        <v>0</v>
      </c>
      <c r="F43" s="195">
        <f t="shared" ref="F43:L43" si="0">SUM(F9:F35)</f>
        <v>0</v>
      </c>
      <c r="G43" s="195">
        <f t="shared" si="0"/>
        <v>0</v>
      </c>
      <c r="H43" s="195">
        <f t="shared" si="0"/>
        <v>0</v>
      </c>
      <c r="I43" s="196">
        <f t="shared" si="0"/>
        <v>0</v>
      </c>
      <c r="J43" s="196">
        <f t="shared" si="0"/>
        <v>0</v>
      </c>
      <c r="K43" s="196">
        <f t="shared" si="0"/>
        <v>0</v>
      </c>
      <c r="L43" s="196">
        <f t="shared" si="0"/>
        <v>0</v>
      </c>
      <c r="M43" s="9"/>
    </row>
    <row r="44" spans="2:13" x14ac:dyDescent="0.25">
      <c r="D44" s="197" t="s">
        <v>1335</v>
      </c>
      <c r="E44" s="195">
        <f>SUM(E9+E10+E11+E12+E13+E14+E15+E16+E17+E18+E19+E20+E21+E22+E24+E25+E28+E31+E32+E33+E35)</f>
        <v>0</v>
      </c>
      <c r="F44" s="195">
        <f t="shared" ref="F44:L44" si="1">SUM(F9+F10+F11+F12+F13+F14+F15+F16+F17+F18+F19+F20+F21+F22+F24+F25+F28+F31+F32+F33+F35)</f>
        <v>0</v>
      </c>
      <c r="G44" s="195">
        <f t="shared" si="1"/>
        <v>0</v>
      </c>
      <c r="H44" s="195">
        <f t="shared" si="1"/>
        <v>0</v>
      </c>
      <c r="I44" s="196">
        <f t="shared" si="1"/>
        <v>0</v>
      </c>
      <c r="J44" s="196">
        <f t="shared" si="1"/>
        <v>0</v>
      </c>
      <c r="K44" s="196">
        <f t="shared" si="1"/>
        <v>0</v>
      </c>
      <c r="L44" s="196">
        <f t="shared" si="1"/>
        <v>0</v>
      </c>
    </row>
    <row r="45" spans="2:13" x14ac:dyDescent="0.25">
      <c r="D45" s="197" t="s">
        <v>1169</v>
      </c>
      <c r="E45" s="195">
        <f>SUM(E23+E26+E27+E29+E30+E34)</f>
        <v>0</v>
      </c>
      <c r="F45" s="195">
        <f t="shared" ref="F45:L45" si="2">SUM(F23+F26+F27+F29+F30+F34)</f>
        <v>0</v>
      </c>
      <c r="G45" s="195">
        <f t="shared" si="2"/>
        <v>0</v>
      </c>
      <c r="H45" s="195">
        <f t="shared" si="2"/>
        <v>0</v>
      </c>
      <c r="I45" s="196">
        <f t="shared" si="2"/>
        <v>0</v>
      </c>
      <c r="J45" s="196">
        <f t="shared" si="2"/>
        <v>0</v>
      </c>
      <c r="K45" s="196">
        <f t="shared" si="2"/>
        <v>0</v>
      </c>
      <c r="L45" s="196">
        <f t="shared" si="2"/>
        <v>0</v>
      </c>
    </row>
    <row r="46" spans="2:13" x14ac:dyDescent="0.25">
      <c r="D46" s="198"/>
      <c r="E46" s="199"/>
      <c r="F46" s="199"/>
      <c r="G46" s="199"/>
      <c r="H46" s="199"/>
      <c r="I46" s="199"/>
      <c r="J46" s="199"/>
      <c r="K46" s="199"/>
      <c r="L46" s="199"/>
    </row>
    <row r="47" spans="2:13" x14ac:dyDescent="0.25">
      <c r="D47" s="200" t="s">
        <v>376</v>
      </c>
      <c r="E47" s="201">
        <f>SUM(E44,H44)</f>
        <v>0</v>
      </c>
      <c r="F47" s="202">
        <f>SUM(E43,F43,H43)</f>
        <v>0</v>
      </c>
      <c r="G47" s="203" t="s">
        <v>377</v>
      </c>
      <c r="H47" s="203"/>
      <c r="I47" s="204">
        <f>SUM(I44,L44)</f>
        <v>0</v>
      </c>
      <c r="J47" s="205">
        <f>SUM(I43,J43,L43)</f>
        <v>0</v>
      </c>
      <c r="K47" s="206" t="s">
        <v>377</v>
      </c>
      <c r="L47" s="206"/>
    </row>
    <row r="48" spans="2:13" x14ac:dyDescent="0.25">
      <c r="D48" s="200" t="s">
        <v>378</v>
      </c>
      <c r="E48" s="201">
        <f>SUM(E45,F45,H45)</f>
        <v>0</v>
      </c>
      <c r="F48" s="202"/>
      <c r="G48" s="203"/>
      <c r="H48" s="203"/>
      <c r="I48" s="204">
        <f>SUM(I45,J45,L45)</f>
        <v>0</v>
      </c>
      <c r="J48" s="205"/>
      <c r="K48" s="206"/>
      <c r="L48" s="206"/>
    </row>
  </sheetData>
  <sheetProtection algorithmName="SHA-512" hashValue="1BRNTlcNSpO+Qx3AbnThBVtnoLTOwvjOz/oyPAfYFWDYBRsGNySkgvjRlFSf7dbkjQyROSJAIRkdOhsdgkSGrg==" saltValue="Gvaf9Xnb+mg3Q1XX1XDdhQ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47:F48"/>
    <mergeCell ref="G47:H48"/>
    <mergeCell ref="J47:J48"/>
    <mergeCell ref="K47:L48"/>
    <mergeCell ref="D42:D43"/>
    <mergeCell ref="B37:M37"/>
    <mergeCell ref="C38:M38"/>
    <mergeCell ref="C39:M39"/>
    <mergeCell ref="E41:H41"/>
    <mergeCell ref="I41:L4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E323-1BE2-416E-8921-A67842C52EA8}">
  <dimension ref="B1:M51"/>
  <sheetViews>
    <sheetView topLeftCell="A30" workbookViewId="0">
      <selection activeCell="F37" sqref="F37"/>
    </sheetView>
  </sheetViews>
  <sheetFormatPr defaultRowHeight="15" x14ac:dyDescent="0.25"/>
  <cols>
    <col min="1" max="1" width="9.140625" style="8"/>
    <col min="2" max="2" width="10.710937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3280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3363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38.25" x14ac:dyDescent="0.25">
      <c r="B9" s="48" t="s">
        <v>4696</v>
      </c>
      <c r="C9" s="64" t="s">
        <v>3364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25.5" x14ac:dyDescent="0.25">
      <c r="B10" s="48" t="s">
        <v>4697</v>
      </c>
      <c r="C10" s="64" t="s">
        <v>3365</v>
      </c>
      <c r="D10" s="49"/>
      <c r="E10" s="24"/>
      <c r="F10" s="24"/>
      <c r="G10" s="24"/>
      <c r="H10" s="24"/>
      <c r="I10" s="43"/>
      <c r="J10" s="43"/>
      <c r="K10" s="43"/>
      <c r="L10" s="43"/>
      <c r="M10" s="50"/>
    </row>
    <row r="11" spans="2:13" ht="38.25" x14ac:dyDescent="0.25">
      <c r="B11" s="48" t="s">
        <v>4698</v>
      </c>
      <c r="C11" s="64" t="s">
        <v>3366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63.75" x14ac:dyDescent="0.25">
      <c r="B12" s="48" t="s">
        <v>4699</v>
      </c>
      <c r="C12" s="73" t="s">
        <v>3367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38.25" x14ac:dyDescent="0.25">
      <c r="B13" s="48" t="s">
        <v>4700</v>
      </c>
      <c r="C13" s="73" t="s">
        <v>3368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63.75" x14ac:dyDescent="0.25">
      <c r="B14" s="48" t="s">
        <v>4701</v>
      </c>
      <c r="C14" s="73" t="s">
        <v>3369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4702</v>
      </c>
      <c r="C15" s="73" t="s">
        <v>3370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76.5" x14ac:dyDescent="0.25">
      <c r="B16" s="48" t="s">
        <v>4703</v>
      </c>
      <c r="C16" s="74" t="s">
        <v>3371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38.25" x14ac:dyDescent="0.25">
      <c r="B17" s="48" t="s">
        <v>4704</v>
      </c>
      <c r="C17" s="73" t="s">
        <v>3372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25.5" x14ac:dyDescent="0.25">
      <c r="B18" s="48" t="s">
        <v>4705</v>
      </c>
      <c r="C18" s="64" t="s">
        <v>3373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38.25" x14ac:dyDescent="0.25">
      <c r="B19" s="48" t="s">
        <v>4706</v>
      </c>
      <c r="C19" s="74" t="s">
        <v>3374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4707</v>
      </c>
      <c r="C20" s="73" t="s">
        <v>3375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25.5" x14ac:dyDescent="0.25">
      <c r="B21" s="48" t="s">
        <v>4708</v>
      </c>
      <c r="C21" s="73" t="s">
        <v>3376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ht="51" x14ac:dyDescent="0.25">
      <c r="B22" s="48" t="s">
        <v>4709</v>
      </c>
      <c r="C22" s="73" t="s">
        <v>3377</v>
      </c>
      <c r="D22" s="49"/>
      <c r="E22" s="24"/>
      <c r="F22" s="24"/>
      <c r="G22" s="24"/>
      <c r="H22" s="24"/>
      <c r="I22" s="43"/>
      <c r="J22" s="43"/>
      <c r="K22" s="43"/>
      <c r="L22" s="43"/>
      <c r="M22" s="50"/>
    </row>
    <row r="23" spans="2:13" ht="63.75" x14ac:dyDescent="0.25">
      <c r="B23" s="48" t="s">
        <v>4710</v>
      </c>
      <c r="C23" s="73" t="s">
        <v>3378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38.25" x14ac:dyDescent="0.25">
      <c r="B24" s="48" t="s">
        <v>4711</v>
      </c>
      <c r="C24" s="73" t="s">
        <v>3379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51" x14ac:dyDescent="0.25">
      <c r="B25" s="48" t="s">
        <v>4712</v>
      </c>
      <c r="C25" s="73" t="s">
        <v>3380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63.75" x14ac:dyDescent="0.25">
      <c r="B26" s="48" t="s">
        <v>4713</v>
      </c>
      <c r="C26" s="74" t="s">
        <v>3381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38.25" x14ac:dyDescent="0.25">
      <c r="B27" s="48" t="s">
        <v>4714</v>
      </c>
      <c r="C27" s="73" t="s">
        <v>3382</v>
      </c>
      <c r="D27" s="49"/>
      <c r="E27" s="24"/>
      <c r="F27" s="24"/>
      <c r="G27" s="24"/>
      <c r="H27" s="24"/>
      <c r="I27" s="43"/>
      <c r="J27" s="43"/>
      <c r="K27" s="43"/>
      <c r="L27" s="43"/>
      <c r="M27" s="50"/>
    </row>
    <row r="28" spans="2:13" ht="63.75" x14ac:dyDescent="0.25">
      <c r="B28" s="48" t="s">
        <v>4715</v>
      </c>
      <c r="C28" s="73" t="s">
        <v>3383</v>
      </c>
      <c r="D28" s="49"/>
      <c r="E28" s="24"/>
      <c r="F28" s="24"/>
      <c r="G28" s="24"/>
      <c r="H28" s="24"/>
      <c r="I28" s="43"/>
      <c r="J28" s="43"/>
      <c r="K28" s="43"/>
      <c r="L28" s="43"/>
      <c r="M28" s="50"/>
    </row>
    <row r="29" spans="2:13" ht="38.25" x14ac:dyDescent="0.25">
      <c r="B29" s="48" t="s">
        <v>4716</v>
      </c>
      <c r="C29" s="73" t="s">
        <v>3384</v>
      </c>
      <c r="D29" s="49"/>
      <c r="E29" s="24"/>
      <c r="F29" s="24"/>
      <c r="G29" s="24"/>
      <c r="H29" s="24"/>
      <c r="I29" s="43"/>
      <c r="J29" s="43"/>
      <c r="K29" s="43"/>
      <c r="L29" s="43"/>
      <c r="M29" s="50"/>
    </row>
    <row r="30" spans="2:13" ht="38.25" x14ac:dyDescent="0.25">
      <c r="B30" s="48" t="s">
        <v>4717</v>
      </c>
      <c r="C30" s="73" t="s">
        <v>3385</v>
      </c>
      <c r="D30" s="49"/>
      <c r="E30" s="24"/>
      <c r="F30" s="24"/>
      <c r="G30" s="24"/>
      <c r="H30" s="24"/>
      <c r="I30" s="43"/>
      <c r="J30" s="43"/>
      <c r="K30" s="43"/>
      <c r="L30" s="43"/>
      <c r="M30" s="50"/>
    </row>
    <row r="31" spans="2:13" ht="63.75" x14ac:dyDescent="0.25">
      <c r="B31" s="48" t="s">
        <v>4718</v>
      </c>
      <c r="C31" s="74" t="s">
        <v>3386</v>
      </c>
      <c r="D31" s="49"/>
      <c r="E31" s="24"/>
      <c r="F31" s="24"/>
      <c r="G31" s="24"/>
      <c r="H31" s="24"/>
      <c r="I31" s="43"/>
      <c r="J31" s="43"/>
      <c r="K31" s="43"/>
      <c r="L31" s="43"/>
      <c r="M31" s="50"/>
    </row>
    <row r="32" spans="2:13" ht="63.75" x14ac:dyDescent="0.25">
      <c r="B32" s="48" t="s">
        <v>4719</v>
      </c>
      <c r="C32" s="64" t="s">
        <v>3442</v>
      </c>
      <c r="D32" s="49"/>
      <c r="E32" s="24"/>
      <c r="F32" s="24"/>
      <c r="G32" s="24"/>
      <c r="H32" s="24"/>
      <c r="I32" s="53"/>
      <c r="J32" s="53"/>
      <c r="K32" s="53"/>
      <c r="L32" s="53"/>
      <c r="M32" s="54"/>
    </row>
    <row r="33" spans="2:13" ht="51" x14ac:dyDescent="0.25">
      <c r="B33" s="48" t="s">
        <v>4720</v>
      </c>
      <c r="C33" s="73" t="s">
        <v>3387</v>
      </c>
      <c r="D33" s="49"/>
      <c r="E33" s="24"/>
      <c r="F33" s="24"/>
      <c r="G33" s="24"/>
      <c r="H33" s="24"/>
      <c r="I33" s="43"/>
      <c r="J33" s="43"/>
      <c r="K33" s="43"/>
      <c r="L33" s="43"/>
      <c r="M33" s="50"/>
    </row>
    <row r="34" spans="2:13" ht="38.25" x14ac:dyDescent="0.25">
      <c r="B34" s="48" t="s">
        <v>4721</v>
      </c>
      <c r="C34" s="64" t="s">
        <v>3388</v>
      </c>
      <c r="D34" s="49"/>
      <c r="E34" s="24"/>
      <c r="F34" s="24"/>
      <c r="G34" s="24"/>
      <c r="H34" s="24"/>
      <c r="I34" s="43"/>
      <c r="J34" s="43"/>
      <c r="K34" s="43"/>
      <c r="L34" s="43"/>
      <c r="M34" s="50"/>
    </row>
    <row r="35" spans="2:13" ht="51" x14ac:dyDescent="0.25">
      <c r="B35" s="48" t="s">
        <v>4722</v>
      </c>
      <c r="C35" s="73" t="s">
        <v>3389</v>
      </c>
      <c r="D35" s="49"/>
      <c r="E35" s="24"/>
      <c r="F35" s="24"/>
      <c r="G35" s="24"/>
      <c r="H35" s="24"/>
      <c r="I35" s="43"/>
      <c r="J35" s="43"/>
      <c r="K35" s="43"/>
      <c r="L35" s="43"/>
      <c r="M35" s="50"/>
    </row>
    <row r="36" spans="2:13" ht="38.25" x14ac:dyDescent="0.25">
      <c r="B36" s="48" t="s">
        <v>4723</v>
      </c>
      <c r="C36" s="73" t="s">
        <v>3390</v>
      </c>
      <c r="D36" s="49"/>
      <c r="E36" s="24"/>
      <c r="F36" s="24"/>
      <c r="G36" s="24"/>
      <c r="H36" s="24"/>
      <c r="I36" s="43"/>
      <c r="J36" s="43"/>
      <c r="K36" s="43"/>
      <c r="L36" s="43"/>
      <c r="M36" s="50"/>
    </row>
    <row r="37" spans="2:13" ht="51" x14ac:dyDescent="0.25">
      <c r="B37" s="48" t="s">
        <v>4724</v>
      </c>
      <c r="C37" s="73" t="s">
        <v>3391</v>
      </c>
      <c r="D37" s="49"/>
      <c r="E37" s="24"/>
      <c r="F37" s="24"/>
      <c r="G37" s="24"/>
      <c r="H37" s="24"/>
      <c r="I37" s="43"/>
      <c r="J37" s="43"/>
      <c r="K37" s="43"/>
      <c r="L37" s="43"/>
      <c r="M37" s="50"/>
    </row>
    <row r="38" spans="2:13" ht="38.25" x14ac:dyDescent="0.25">
      <c r="B38" s="48" t="s">
        <v>4725</v>
      </c>
      <c r="C38" s="73" t="s">
        <v>3392</v>
      </c>
      <c r="D38" s="49"/>
      <c r="E38" s="24"/>
      <c r="F38" s="24"/>
      <c r="G38" s="24"/>
      <c r="H38" s="24"/>
      <c r="I38" s="43"/>
      <c r="J38" s="43"/>
      <c r="K38" s="43"/>
      <c r="L38" s="43"/>
      <c r="M38" s="50"/>
    </row>
    <row r="39" spans="2:13" x14ac:dyDescent="0.25">
      <c r="B39" s="55"/>
      <c r="C39" s="115"/>
      <c r="D39" s="16"/>
      <c r="E39" s="21"/>
      <c r="F39" s="21"/>
      <c r="G39" s="21"/>
      <c r="H39" s="21"/>
      <c r="I39" s="21"/>
      <c r="J39" s="21"/>
      <c r="K39" s="21"/>
      <c r="L39" s="21"/>
      <c r="M39" s="16"/>
    </row>
    <row r="40" spans="2:13" ht="15" customHeight="1" x14ac:dyDescent="0.25">
      <c r="B40" s="153" t="s">
        <v>425</v>
      </c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</row>
    <row r="41" spans="2:13" ht="15" customHeight="1" x14ac:dyDescent="0.25">
      <c r="B41" s="16"/>
      <c r="C41" s="153" t="s">
        <v>426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</row>
    <row r="42" spans="2:13" ht="15" customHeight="1" x14ac:dyDescent="0.25">
      <c r="B42" s="17"/>
      <c r="C42" s="153" t="s">
        <v>18</v>
      </c>
      <c r="D42" s="153"/>
      <c r="E42" s="153"/>
      <c r="F42" s="153"/>
      <c r="G42" s="153"/>
      <c r="H42" s="153"/>
      <c r="I42" s="153"/>
      <c r="J42" s="153"/>
      <c r="K42" s="153"/>
      <c r="L42" s="153"/>
      <c r="M42" s="153"/>
    </row>
    <row r="43" spans="2:13" ht="15" customHeight="1" x14ac:dyDescent="0.25"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2:13" x14ac:dyDescent="0.25">
      <c r="B44" s="46"/>
      <c r="C44" s="46"/>
      <c r="D44" s="47" t="s">
        <v>1343</v>
      </c>
      <c r="E44" s="161" t="s">
        <v>10</v>
      </c>
      <c r="F44" s="161"/>
      <c r="G44" s="161"/>
      <c r="H44" s="161"/>
      <c r="I44" s="161" t="s">
        <v>6</v>
      </c>
      <c r="J44" s="161"/>
      <c r="K44" s="161"/>
      <c r="L44" s="161"/>
      <c r="M44" s="9"/>
    </row>
    <row r="45" spans="2:13" ht="15" customHeight="1" x14ac:dyDescent="0.25">
      <c r="B45" s="8"/>
      <c r="C45" s="9"/>
      <c r="D45" s="192" t="s">
        <v>3489</v>
      </c>
      <c r="E45" s="193" t="s">
        <v>11</v>
      </c>
      <c r="F45" s="193" t="s">
        <v>12</v>
      </c>
      <c r="G45" s="193" t="s">
        <v>13</v>
      </c>
      <c r="H45" s="193" t="s">
        <v>14</v>
      </c>
      <c r="I45" s="194" t="s">
        <v>11</v>
      </c>
      <c r="J45" s="194" t="s">
        <v>12</v>
      </c>
      <c r="K45" s="194" t="s">
        <v>13</v>
      </c>
      <c r="L45" s="194" t="s">
        <v>14</v>
      </c>
      <c r="M45" s="9"/>
    </row>
    <row r="46" spans="2:13" x14ac:dyDescent="0.25">
      <c r="B46" s="8"/>
      <c r="C46" s="9"/>
      <c r="D46" s="192"/>
      <c r="E46" s="195">
        <f>SUM(E9:E38)</f>
        <v>0</v>
      </c>
      <c r="F46" s="195">
        <f t="shared" ref="F46:L46" si="0">SUM(F9:F38)</f>
        <v>0</v>
      </c>
      <c r="G46" s="195">
        <f t="shared" si="0"/>
        <v>0</v>
      </c>
      <c r="H46" s="195">
        <f t="shared" si="0"/>
        <v>0</v>
      </c>
      <c r="I46" s="196">
        <f t="shared" si="0"/>
        <v>0</v>
      </c>
      <c r="J46" s="196">
        <f t="shared" si="0"/>
        <v>0</v>
      </c>
      <c r="K46" s="196">
        <f t="shared" si="0"/>
        <v>0</v>
      </c>
      <c r="L46" s="196">
        <f t="shared" si="0"/>
        <v>0</v>
      </c>
      <c r="M46" s="9"/>
    </row>
    <row r="47" spans="2:13" x14ac:dyDescent="0.25">
      <c r="D47" s="197" t="s">
        <v>3490</v>
      </c>
      <c r="E47" s="195">
        <f>SUM(E9+E10+E11+E12+E13+E14+E15+E16+E17+E18+E19+E20+E21+E22+E23+E24+E25+E26+E27+E28+E29+E30+E31+E33+E34+E35+E36+E37+E38)</f>
        <v>0</v>
      </c>
      <c r="F47" s="195">
        <f t="shared" ref="F47:L47" si="1">SUM(F9+F10+F11+F12+F13+F14+F15+F16+F17+F18+F19+F20+F21+F22+F23+F24+F25+F26+F27+F28+F29+F30+F31+F33+F34+F35+F36+F37+F38)</f>
        <v>0</v>
      </c>
      <c r="G47" s="195">
        <f t="shared" si="1"/>
        <v>0</v>
      </c>
      <c r="H47" s="195">
        <f t="shared" si="1"/>
        <v>0</v>
      </c>
      <c r="I47" s="196">
        <f t="shared" si="1"/>
        <v>0</v>
      </c>
      <c r="J47" s="196">
        <f t="shared" si="1"/>
        <v>0</v>
      </c>
      <c r="K47" s="196">
        <f t="shared" si="1"/>
        <v>0</v>
      </c>
      <c r="L47" s="196">
        <f t="shared" si="1"/>
        <v>0</v>
      </c>
    </row>
    <row r="48" spans="2:13" x14ac:dyDescent="0.25">
      <c r="D48" s="197" t="s">
        <v>375</v>
      </c>
      <c r="E48" s="195">
        <f>SUM(E32)</f>
        <v>0</v>
      </c>
      <c r="F48" s="195">
        <f t="shared" ref="F48:L48" si="2">SUM(F32)</f>
        <v>0</v>
      </c>
      <c r="G48" s="195">
        <f t="shared" si="2"/>
        <v>0</v>
      </c>
      <c r="H48" s="195">
        <f t="shared" si="2"/>
        <v>0</v>
      </c>
      <c r="I48" s="196">
        <f t="shared" si="2"/>
        <v>0</v>
      </c>
      <c r="J48" s="196">
        <f t="shared" si="2"/>
        <v>0</v>
      </c>
      <c r="K48" s="196">
        <f t="shared" si="2"/>
        <v>0</v>
      </c>
      <c r="L48" s="196">
        <f t="shared" si="2"/>
        <v>0</v>
      </c>
    </row>
    <row r="49" spans="4:12" x14ac:dyDescent="0.25">
      <c r="D49" s="198"/>
      <c r="E49" s="199"/>
      <c r="F49" s="199"/>
      <c r="G49" s="199"/>
      <c r="H49" s="199"/>
      <c r="I49" s="199"/>
      <c r="J49" s="199"/>
      <c r="K49" s="199"/>
      <c r="L49" s="199"/>
    </row>
    <row r="50" spans="4:12" x14ac:dyDescent="0.25">
      <c r="D50" s="200" t="s">
        <v>376</v>
      </c>
      <c r="E50" s="201">
        <f>SUM(E47,H47)</f>
        <v>0</v>
      </c>
      <c r="F50" s="202">
        <f>SUM(E46,F46,H46)</f>
        <v>0</v>
      </c>
      <c r="G50" s="203" t="s">
        <v>377</v>
      </c>
      <c r="H50" s="203"/>
      <c r="I50" s="204">
        <f>SUM(I47,L47)</f>
        <v>0</v>
      </c>
      <c r="J50" s="205">
        <f>SUM(I46,J46,L46)</f>
        <v>0</v>
      </c>
      <c r="K50" s="206" t="s">
        <v>377</v>
      </c>
      <c r="L50" s="206"/>
    </row>
    <row r="51" spans="4:12" x14ac:dyDescent="0.25">
      <c r="D51" s="200" t="s">
        <v>378</v>
      </c>
      <c r="E51" s="201">
        <f>SUM(E48,F48,H48)</f>
        <v>0</v>
      </c>
      <c r="F51" s="202"/>
      <c r="G51" s="203"/>
      <c r="H51" s="203"/>
      <c r="I51" s="204">
        <f>SUM(I48,J48,L48)</f>
        <v>0</v>
      </c>
      <c r="J51" s="205"/>
      <c r="K51" s="206"/>
      <c r="L51" s="206"/>
    </row>
  </sheetData>
  <sheetProtection algorithmName="SHA-512" hashValue="s+RXNCDd7cjleXiypKk/pq+r12765hcC0IFyRAyeqODP+NcfZikB09dKw7Ce1SPeI6/JHvOlZKIVrhDReEIquA==" saltValue="w5z2QEIQ6x2PL3+2+NZPIg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50:F51"/>
    <mergeCell ref="G50:H51"/>
    <mergeCell ref="J50:J51"/>
    <mergeCell ref="K50:L51"/>
    <mergeCell ref="D45:D46"/>
    <mergeCell ref="B40:M40"/>
    <mergeCell ref="C41:M41"/>
    <mergeCell ref="C42:M42"/>
    <mergeCell ref="E44:H44"/>
    <mergeCell ref="I44:L4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E84C-E7BE-4886-8FD8-BABF4C2E5083}">
  <dimension ref="B1:M41"/>
  <sheetViews>
    <sheetView topLeftCell="A19" workbookViewId="0">
      <selection activeCell="F23" sqref="F23"/>
    </sheetView>
  </sheetViews>
  <sheetFormatPr defaultRowHeight="15" x14ac:dyDescent="0.25"/>
  <cols>
    <col min="1" max="1" width="9.140625" style="8"/>
    <col min="2" max="2" width="11.57031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.75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3280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2:13" ht="15.75" x14ac:dyDescent="0.25">
      <c r="B6" s="158" t="s">
        <v>3393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51" x14ac:dyDescent="0.25">
      <c r="B9" s="48" t="s">
        <v>4726</v>
      </c>
      <c r="C9" s="64" t="s">
        <v>3394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25.5" x14ac:dyDescent="0.25">
      <c r="B10" s="48" t="s">
        <v>4727</v>
      </c>
      <c r="C10" s="64" t="s">
        <v>3443</v>
      </c>
      <c r="D10" s="49"/>
      <c r="E10" s="24"/>
      <c r="F10" s="24"/>
      <c r="G10" s="24"/>
      <c r="H10" s="24"/>
      <c r="I10" s="53"/>
      <c r="J10" s="53"/>
      <c r="K10" s="53"/>
      <c r="L10" s="53"/>
      <c r="M10" s="54"/>
    </row>
    <row r="11" spans="2:13" ht="38.25" x14ac:dyDescent="0.25">
      <c r="B11" s="48" t="s">
        <v>4728</v>
      </c>
      <c r="C11" s="73" t="s">
        <v>3444</v>
      </c>
      <c r="D11" s="49"/>
      <c r="E11" s="24"/>
      <c r="F11" s="24"/>
      <c r="G11" s="24"/>
      <c r="H11" s="24"/>
      <c r="I11" s="53"/>
      <c r="J11" s="53"/>
      <c r="K11" s="53"/>
      <c r="L11" s="53"/>
      <c r="M11" s="54"/>
    </row>
    <row r="12" spans="2:13" ht="63.75" x14ac:dyDescent="0.25">
      <c r="B12" s="48" t="s">
        <v>4699</v>
      </c>
      <c r="C12" s="73" t="s">
        <v>3395</v>
      </c>
      <c r="D12" s="49"/>
      <c r="E12" s="24"/>
      <c r="F12" s="24"/>
      <c r="G12" s="24"/>
      <c r="H12" s="24"/>
      <c r="I12" s="43"/>
      <c r="J12" s="43"/>
      <c r="K12" s="43"/>
      <c r="L12" s="43"/>
      <c r="M12" s="50"/>
    </row>
    <row r="13" spans="2:13" ht="76.5" x14ac:dyDescent="0.25">
      <c r="B13" s="48" t="s">
        <v>4700</v>
      </c>
      <c r="C13" s="73" t="s">
        <v>3396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25.5" x14ac:dyDescent="0.25">
      <c r="B14" s="48" t="s">
        <v>4701</v>
      </c>
      <c r="C14" s="73" t="s">
        <v>3397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114.75" x14ac:dyDescent="0.25">
      <c r="B15" s="48" t="s">
        <v>4702</v>
      </c>
      <c r="C15" s="73" t="s">
        <v>3398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38.25" x14ac:dyDescent="0.25">
      <c r="B16" s="48" t="s">
        <v>4703</v>
      </c>
      <c r="C16" s="74" t="s">
        <v>3399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63.75" x14ac:dyDescent="0.25">
      <c r="B17" s="48" t="s">
        <v>4704</v>
      </c>
      <c r="C17" s="73" t="s">
        <v>3400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76.5" x14ac:dyDescent="0.25">
      <c r="B18" s="48" t="s">
        <v>4705</v>
      </c>
      <c r="C18" s="64" t="s">
        <v>3401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76.5" x14ac:dyDescent="0.25">
      <c r="B19" s="48" t="s">
        <v>4706</v>
      </c>
      <c r="C19" s="74" t="s">
        <v>3402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38.25" x14ac:dyDescent="0.25">
      <c r="B20" s="48" t="s">
        <v>4707</v>
      </c>
      <c r="C20" s="73" t="s">
        <v>3403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38.25" x14ac:dyDescent="0.25">
      <c r="B21" s="48" t="s">
        <v>4729</v>
      </c>
      <c r="C21" s="73" t="s">
        <v>3445</v>
      </c>
      <c r="D21" s="49"/>
      <c r="E21" s="24"/>
      <c r="F21" s="24"/>
      <c r="G21" s="24"/>
      <c r="H21" s="24"/>
      <c r="I21" s="53"/>
      <c r="J21" s="53"/>
      <c r="K21" s="53"/>
      <c r="L21" s="53"/>
      <c r="M21" s="54"/>
    </row>
    <row r="22" spans="2:13" ht="38.25" x14ac:dyDescent="0.25">
      <c r="B22" s="48" t="s">
        <v>4730</v>
      </c>
      <c r="C22" s="73" t="s">
        <v>3446</v>
      </c>
      <c r="D22" s="49"/>
      <c r="E22" s="24"/>
      <c r="F22" s="24"/>
      <c r="G22" s="24"/>
      <c r="H22" s="24"/>
      <c r="I22" s="53"/>
      <c r="J22" s="53"/>
      <c r="K22" s="53"/>
      <c r="L22" s="53"/>
      <c r="M22" s="54"/>
    </row>
    <row r="23" spans="2:13" ht="76.5" x14ac:dyDescent="0.25">
      <c r="B23" s="48" t="s">
        <v>4710</v>
      </c>
      <c r="C23" s="73" t="s">
        <v>3404</v>
      </c>
      <c r="D23" s="49"/>
      <c r="E23" s="24"/>
      <c r="F23" s="24"/>
      <c r="G23" s="24"/>
      <c r="H23" s="24"/>
      <c r="I23" s="43"/>
      <c r="J23" s="43"/>
      <c r="K23" s="43"/>
      <c r="L23" s="43"/>
      <c r="M23" s="50"/>
    </row>
    <row r="24" spans="2:13" ht="51" x14ac:dyDescent="0.25">
      <c r="B24" s="48" t="s">
        <v>4711</v>
      </c>
      <c r="C24" s="73" t="s">
        <v>3405</v>
      </c>
      <c r="D24" s="49"/>
      <c r="E24" s="24"/>
      <c r="F24" s="24"/>
      <c r="G24" s="24"/>
      <c r="H24" s="24"/>
      <c r="I24" s="43"/>
      <c r="J24" s="43"/>
      <c r="K24" s="43"/>
      <c r="L24" s="43"/>
      <c r="M24" s="50"/>
    </row>
    <row r="25" spans="2:13" ht="25.5" x14ac:dyDescent="0.25">
      <c r="B25" s="48" t="s">
        <v>4712</v>
      </c>
      <c r="C25" s="73" t="s">
        <v>3406</v>
      </c>
      <c r="D25" s="49"/>
      <c r="E25" s="24"/>
      <c r="F25" s="24"/>
      <c r="G25" s="24"/>
      <c r="H25" s="24"/>
      <c r="I25" s="43"/>
      <c r="J25" s="43"/>
      <c r="K25" s="43"/>
      <c r="L25" s="43"/>
      <c r="M25" s="50"/>
    </row>
    <row r="26" spans="2:13" ht="38.25" x14ac:dyDescent="0.25">
      <c r="B26" s="48" t="s">
        <v>4713</v>
      </c>
      <c r="C26" s="74" t="s">
        <v>3407</v>
      </c>
      <c r="D26" s="49"/>
      <c r="E26" s="24"/>
      <c r="F26" s="24"/>
      <c r="G26" s="24"/>
      <c r="H26" s="24"/>
      <c r="I26" s="43"/>
      <c r="J26" s="43"/>
      <c r="K26" s="43"/>
      <c r="L26" s="43"/>
      <c r="M26" s="50"/>
    </row>
    <row r="27" spans="2:13" ht="25.5" x14ac:dyDescent="0.25">
      <c r="B27" s="48" t="s">
        <v>4731</v>
      </c>
      <c r="C27" s="73" t="s">
        <v>3447</v>
      </c>
      <c r="D27" s="49"/>
      <c r="E27" s="24"/>
      <c r="F27" s="24"/>
      <c r="G27" s="24"/>
      <c r="H27" s="24"/>
      <c r="I27" s="53"/>
      <c r="J27" s="53"/>
      <c r="K27" s="53"/>
      <c r="L27" s="53"/>
      <c r="M27" s="54"/>
    </row>
    <row r="28" spans="2:13" ht="51" x14ac:dyDescent="0.25">
      <c r="B28" s="48" t="s">
        <v>4732</v>
      </c>
      <c r="C28" s="74" t="s">
        <v>3448</v>
      </c>
      <c r="D28" s="49"/>
      <c r="E28" s="24"/>
      <c r="F28" s="24"/>
      <c r="G28" s="24"/>
      <c r="H28" s="24"/>
      <c r="I28" s="53"/>
      <c r="J28" s="53"/>
      <c r="K28" s="53"/>
      <c r="L28" s="53"/>
      <c r="M28" s="54"/>
    </row>
    <row r="29" spans="2:13" x14ac:dyDescent="0.25">
      <c r="B29" s="55"/>
      <c r="C29" s="115"/>
      <c r="D29" s="16"/>
      <c r="E29" s="21"/>
      <c r="F29" s="21"/>
      <c r="G29" s="21"/>
      <c r="H29" s="21"/>
      <c r="I29" s="21"/>
      <c r="J29" s="21"/>
      <c r="K29" s="21"/>
      <c r="L29" s="21"/>
      <c r="M29" s="16"/>
    </row>
    <row r="30" spans="2:13" ht="15" customHeight="1" x14ac:dyDescent="0.25">
      <c r="B30" s="153" t="s">
        <v>425</v>
      </c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</row>
    <row r="31" spans="2:13" ht="15" customHeight="1" x14ac:dyDescent="0.25">
      <c r="B31" s="16"/>
      <c r="C31" s="153" t="s">
        <v>426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</row>
    <row r="32" spans="2:13" ht="15" customHeight="1" x14ac:dyDescent="0.25">
      <c r="B32" s="17"/>
      <c r="C32" s="153" t="s">
        <v>18</v>
      </c>
      <c r="D32" s="153"/>
      <c r="E32" s="153"/>
      <c r="F32" s="153"/>
      <c r="G32" s="153"/>
      <c r="H32" s="153"/>
      <c r="I32" s="153"/>
      <c r="J32" s="153"/>
      <c r="K32" s="153"/>
      <c r="L32" s="153"/>
      <c r="M32" s="153"/>
    </row>
    <row r="33" spans="2:13" ht="15" customHeight="1" x14ac:dyDescent="0.25">
      <c r="B33" s="1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13" x14ac:dyDescent="0.25">
      <c r="B34" s="46"/>
      <c r="C34" s="46"/>
      <c r="D34" s="47" t="s">
        <v>1343</v>
      </c>
      <c r="E34" s="161" t="s">
        <v>10</v>
      </c>
      <c r="F34" s="161"/>
      <c r="G34" s="161"/>
      <c r="H34" s="161"/>
      <c r="I34" s="161" t="s">
        <v>6</v>
      </c>
      <c r="J34" s="161"/>
      <c r="K34" s="161"/>
      <c r="L34" s="161"/>
      <c r="M34" s="9"/>
    </row>
    <row r="35" spans="2:13" ht="15" customHeight="1" x14ac:dyDescent="0.25">
      <c r="B35" s="8"/>
      <c r="C35" s="9"/>
      <c r="D35" s="192" t="s">
        <v>3491</v>
      </c>
      <c r="E35" s="193" t="s">
        <v>11</v>
      </c>
      <c r="F35" s="193" t="s">
        <v>12</v>
      </c>
      <c r="G35" s="193" t="s">
        <v>13</v>
      </c>
      <c r="H35" s="193" t="s">
        <v>14</v>
      </c>
      <c r="I35" s="194" t="s">
        <v>11</v>
      </c>
      <c r="J35" s="194" t="s">
        <v>12</v>
      </c>
      <c r="K35" s="194" t="s">
        <v>13</v>
      </c>
      <c r="L35" s="194" t="s">
        <v>14</v>
      </c>
      <c r="M35" s="9"/>
    </row>
    <row r="36" spans="2:13" x14ac:dyDescent="0.25">
      <c r="B36" s="8"/>
      <c r="C36" s="9"/>
      <c r="D36" s="192"/>
      <c r="E36" s="195">
        <f>SUM(E9:E28)</f>
        <v>0</v>
      </c>
      <c r="F36" s="195">
        <f t="shared" ref="F36:L36" si="0">SUM(F9:F28)</f>
        <v>0</v>
      </c>
      <c r="G36" s="195">
        <f t="shared" si="0"/>
        <v>0</v>
      </c>
      <c r="H36" s="195">
        <f t="shared" si="0"/>
        <v>0</v>
      </c>
      <c r="I36" s="196">
        <f t="shared" si="0"/>
        <v>0</v>
      </c>
      <c r="J36" s="196">
        <f t="shared" si="0"/>
        <v>0</v>
      </c>
      <c r="K36" s="196">
        <f t="shared" si="0"/>
        <v>0</v>
      </c>
      <c r="L36" s="196">
        <f t="shared" si="0"/>
        <v>0</v>
      </c>
      <c r="M36" s="9"/>
    </row>
    <row r="37" spans="2:13" x14ac:dyDescent="0.25">
      <c r="D37" s="197" t="s">
        <v>3542</v>
      </c>
      <c r="E37" s="195">
        <f>SUM(E9+E12+E13+E14+E15+E16+E17+E18+E19+E20+E23+E24+E25+E26)</f>
        <v>0</v>
      </c>
      <c r="F37" s="195">
        <f t="shared" ref="F37:L37" si="1">SUM(F9+F12+F13+F14+F15+F16+F17+F18+F19+F20+F23+F24+F25+F26)</f>
        <v>0</v>
      </c>
      <c r="G37" s="195">
        <f t="shared" si="1"/>
        <v>0</v>
      </c>
      <c r="H37" s="195">
        <f t="shared" si="1"/>
        <v>0</v>
      </c>
      <c r="I37" s="196">
        <f t="shared" si="1"/>
        <v>0</v>
      </c>
      <c r="J37" s="196">
        <f t="shared" si="1"/>
        <v>0</v>
      </c>
      <c r="K37" s="196">
        <f t="shared" si="1"/>
        <v>0</v>
      </c>
      <c r="L37" s="196">
        <f t="shared" si="1"/>
        <v>0</v>
      </c>
    </row>
    <row r="38" spans="2:13" x14ac:dyDescent="0.25">
      <c r="D38" s="197" t="s">
        <v>1169</v>
      </c>
      <c r="E38" s="195">
        <f>SUM(E10+E11+E21+E22+E27+E28)</f>
        <v>0</v>
      </c>
      <c r="F38" s="195">
        <f t="shared" ref="F38:L38" si="2">SUM(F10+F11+F21+F22+F27+F28)</f>
        <v>0</v>
      </c>
      <c r="G38" s="195">
        <f t="shared" si="2"/>
        <v>0</v>
      </c>
      <c r="H38" s="195">
        <f t="shared" si="2"/>
        <v>0</v>
      </c>
      <c r="I38" s="196">
        <f t="shared" si="2"/>
        <v>0</v>
      </c>
      <c r="J38" s="196">
        <f t="shared" si="2"/>
        <v>0</v>
      </c>
      <c r="K38" s="196">
        <f t="shared" si="2"/>
        <v>0</v>
      </c>
      <c r="L38" s="196">
        <f t="shared" si="2"/>
        <v>0</v>
      </c>
    </row>
    <row r="39" spans="2:13" x14ac:dyDescent="0.25">
      <c r="D39" s="198"/>
      <c r="E39" s="199"/>
      <c r="F39" s="199"/>
      <c r="G39" s="199"/>
      <c r="H39" s="199"/>
      <c r="I39" s="199"/>
      <c r="J39" s="199"/>
      <c r="K39" s="199"/>
      <c r="L39" s="199"/>
    </row>
    <row r="40" spans="2:13" x14ac:dyDescent="0.25">
      <c r="D40" s="200" t="s">
        <v>376</v>
      </c>
      <c r="E40" s="201">
        <f>SUM(E37,H37)</f>
        <v>0</v>
      </c>
      <c r="F40" s="202">
        <f>SUM(E36,F36,H36)</f>
        <v>0</v>
      </c>
      <c r="G40" s="203" t="s">
        <v>377</v>
      </c>
      <c r="H40" s="203"/>
      <c r="I40" s="204">
        <f>SUM(I37,L37)</f>
        <v>0</v>
      </c>
      <c r="J40" s="205">
        <f>SUM(I36,J36,L36)</f>
        <v>0</v>
      </c>
      <c r="K40" s="206" t="s">
        <v>377</v>
      </c>
      <c r="L40" s="206"/>
    </row>
    <row r="41" spans="2:13" x14ac:dyDescent="0.25">
      <c r="D41" s="200" t="s">
        <v>378</v>
      </c>
      <c r="E41" s="201">
        <f>SUM(E38,F38,H38)</f>
        <v>0</v>
      </c>
      <c r="F41" s="202"/>
      <c r="G41" s="203"/>
      <c r="H41" s="203"/>
      <c r="I41" s="204">
        <f>SUM(I38,J38,L38)</f>
        <v>0</v>
      </c>
      <c r="J41" s="205"/>
      <c r="K41" s="206"/>
      <c r="L41" s="206"/>
    </row>
  </sheetData>
  <sheetProtection algorithmName="SHA-512" hashValue="AMkhKeF4E9h8v4LjqNZtDiLxLEevbZNq5p/yTXSmOearXBsuD+GMHxijw8zWr2Jp7jXbyn79HZI3NeOd0wfg3w==" saltValue="YllCYWxhDI0tLqHl8Yw9SQ==" spinCount="100000" sheet="1" objects="1" scenarios="1"/>
  <mergeCells count="20">
    <mergeCell ref="B2:M2"/>
    <mergeCell ref="B3:M3"/>
    <mergeCell ref="B4:M4"/>
    <mergeCell ref="B6:M6"/>
    <mergeCell ref="B7:B8"/>
    <mergeCell ref="C7:C8"/>
    <mergeCell ref="D7:D8"/>
    <mergeCell ref="E7:H7"/>
    <mergeCell ref="I7:L7"/>
    <mergeCell ref="M7:M8"/>
    <mergeCell ref="F40:F41"/>
    <mergeCell ref="G40:H41"/>
    <mergeCell ref="J40:J41"/>
    <mergeCell ref="K40:L41"/>
    <mergeCell ref="D35:D36"/>
    <mergeCell ref="B30:M30"/>
    <mergeCell ref="C31:M31"/>
    <mergeCell ref="C32:M32"/>
    <mergeCell ref="E34:H34"/>
    <mergeCell ref="I34:L3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9AD88-5573-4E29-8C80-C59D094BF754}">
  <sheetPr>
    <pageSetUpPr fitToPage="1"/>
  </sheetPr>
  <dimension ref="B1:M24"/>
  <sheetViews>
    <sheetView workbookViewId="0">
      <selection activeCell="C11" sqref="C11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193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8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89.25" x14ac:dyDescent="0.25">
      <c r="B9" s="48" t="s">
        <v>4735</v>
      </c>
      <c r="C9" s="59" t="s">
        <v>194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4736</v>
      </c>
      <c r="C10" s="59" t="s">
        <v>626</v>
      </c>
      <c r="D10" s="63"/>
      <c r="E10" s="24"/>
      <c r="F10" s="24"/>
      <c r="G10" s="24"/>
      <c r="H10" s="24"/>
      <c r="I10" s="53"/>
      <c r="J10" s="53"/>
      <c r="K10" s="53"/>
      <c r="L10" s="53"/>
      <c r="M10" s="54"/>
    </row>
    <row r="11" spans="2:13" ht="25.5" x14ac:dyDescent="0.25">
      <c r="B11" s="48" t="s">
        <v>4737</v>
      </c>
      <c r="C11" s="59" t="s">
        <v>195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x14ac:dyDescent="0.25">
      <c r="B12" s="55"/>
      <c r="C12" s="56"/>
      <c r="D12" s="16"/>
      <c r="E12" s="21"/>
      <c r="F12" s="21"/>
      <c r="G12" s="21"/>
      <c r="H12" s="21"/>
      <c r="I12" s="21"/>
      <c r="J12" s="21"/>
      <c r="K12" s="21"/>
      <c r="L12" s="21"/>
      <c r="M12" s="16"/>
    </row>
    <row r="13" spans="2:13" ht="15" customHeight="1" x14ac:dyDescent="0.25">
      <c r="B13" s="153" t="s">
        <v>425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</row>
    <row r="14" spans="2:13" ht="15" customHeight="1" x14ac:dyDescent="0.25">
      <c r="B14" s="16"/>
      <c r="C14" s="153" t="s">
        <v>426</v>
      </c>
      <c r="D14" s="153"/>
      <c r="E14" s="153"/>
      <c r="F14" s="153"/>
      <c r="G14" s="153"/>
      <c r="H14" s="153"/>
      <c r="I14" s="153"/>
      <c r="J14" s="153"/>
      <c r="K14" s="153"/>
      <c r="L14" s="153"/>
      <c r="M14" s="153"/>
    </row>
    <row r="15" spans="2:13" ht="15" customHeight="1" x14ac:dyDescent="0.25">
      <c r="B15" s="17"/>
      <c r="C15" s="153" t="s">
        <v>18</v>
      </c>
      <c r="D15" s="153"/>
      <c r="E15" s="153"/>
      <c r="F15" s="153"/>
      <c r="G15" s="153"/>
      <c r="H15" s="153"/>
      <c r="I15" s="153"/>
      <c r="J15" s="153"/>
      <c r="K15" s="153"/>
      <c r="L15" s="153"/>
      <c r="M15" s="153"/>
    </row>
    <row r="16" spans="2:13" x14ac:dyDescent="0.25">
      <c r="B16" s="46"/>
      <c r="C16" s="46"/>
      <c r="D16" s="46"/>
      <c r="E16" s="8"/>
      <c r="F16" s="8"/>
      <c r="G16" s="8"/>
      <c r="H16" s="8"/>
      <c r="I16" s="8"/>
      <c r="J16" s="8"/>
      <c r="K16" s="8"/>
      <c r="L16" s="8"/>
      <c r="M16" s="9"/>
    </row>
    <row r="17" spans="2:13" x14ac:dyDescent="0.25">
      <c r="B17" s="46"/>
      <c r="C17" s="46"/>
      <c r="D17" s="47" t="s">
        <v>1343</v>
      </c>
      <c r="E17" s="161" t="s">
        <v>10</v>
      </c>
      <c r="F17" s="161"/>
      <c r="G17" s="161"/>
      <c r="H17" s="161"/>
      <c r="I17" s="161" t="s">
        <v>6</v>
      </c>
      <c r="J17" s="161"/>
      <c r="K17" s="161"/>
      <c r="L17" s="161"/>
      <c r="M17" s="9"/>
    </row>
    <row r="18" spans="2:13" ht="15" customHeight="1" x14ac:dyDescent="0.25">
      <c r="B18" s="8"/>
      <c r="C18" s="9"/>
      <c r="D18" s="147" t="s">
        <v>627</v>
      </c>
      <c r="E18" s="3" t="s">
        <v>11</v>
      </c>
      <c r="F18" s="3" t="s">
        <v>12</v>
      </c>
      <c r="G18" s="3" t="s">
        <v>13</v>
      </c>
      <c r="H18" s="3" t="s">
        <v>14</v>
      </c>
      <c r="I18" s="10" t="s">
        <v>11</v>
      </c>
      <c r="J18" s="10" t="s">
        <v>12</v>
      </c>
      <c r="K18" s="10" t="s">
        <v>13</v>
      </c>
      <c r="L18" s="10" t="s">
        <v>14</v>
      </c>
      <c r="M18" s="9"/>
    </row>
    <row r="19" spans="2:13" x14ac:dyDescent="0.25">
      <c r="B19" s="8"/>
      <c r="C19" s="9"/>
      <c r="D19" s="147"/>
      <c r="E19" s="5">
        <f>SUM(E9:E11)</f>
        <v>0</v>
      </c>
      <c r="F19" s="5">
        <f t="shared" ref="F19:L19" si="0">SUM(F9:F11)</f>
        <v>0</v>
      </c>
      <c r="G19" s="5">
        <f t="shared" si="0"/>
        <v>0</v>
      </c>
      <c r="H19" s="5">
        <f t="shared" si="0"/>
        <v>0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9"/>
    </row>
    <row r="20" spans="2:13" x14ac:dyDescent="0.25">
      <c r="D20" s="6" t="s">
        <v>628</v>
      </c>
      <c r="E20" s="5">
        <f>SUM(E9+E11)</f>
        <v>0</v>
      </c>
      <c r="F20" s="5">
        <f t="shared" ref="F20:L20" si="1">SUM(F9+F11)</f>
        <v>0</v>
      </c>
      <c r="G20" s="5">
        <f t="shared" si="1"/>
        <v>0</v>
      </c>
      <c r="H20" s="5">
        <f t="shared" si="1"/>
        <v>0</v>
      </c>
      <c r="I20" s="18">
        <f t="shared" si="1"/>
        <v>0</v>
      </c>
      <c r="J20" s="18">
        <f t="shared" si="1"/>
        <v>0</v>
      </c>
      <c r="K20" s="18">
        <f t="shared" si="1"/>
        <v>0</v>
      </c>
      <c r="L20" s="18">
        <f t="shared" si="1"/>
        <v>0</v>
      </c>
    </row>
    <row r="21" spans="2:13" x14ac:dyDescent="0.25">
      <c r="D21" s="6" t="s">
        <v>375</v>
      </c>
      <c r="E21" s="5">
        <f>SUM(E10)</f>
        <v>0</v>
      </c>
      <c r="F21" s="5">
        <f t="shared" ref="F21:L21" si="2">SUM(F10)</f>
        <v>0</v>
      </c>
      <c r="G21" s="5">
        <f t="shared" si="2"/>
        <v>0</v>
      </c>
      <c r="H21" s="5">
        <f t="shared" si="2"/>
        <v>0</v>
      </c>
      <c r="I21" s="18">
        <f t="shared" si="2"/>
        <v>0</v>
      </c>
      <c r="J21" s="18">
        <f t="shared" si="2"/>
        <v>0</v>
      </c>
      <c r="K21" s="18">
        <f t="shared" si="2"/>
        <v>0</v>
      </c>
      <c r="L21" s="18">
        <f t="shared" si="2"/>
        <v>0</v>
      </c>
    </row>
    <row r="22" spans="2:13" x14ac:dyDescent="0.25">
      <c r="D22" s="1"/>
      <c r="E22" s="2"/>
      <c r="F22" s="2"/>
      <c r="G22" s="2"/>
      <c r="H22" s="2"/>
      <c r="I22" s="2"/>
      <c r="J22" s="2"/>
      <c r="K22" s="2"/>
      <c r="L22" s="2"/>
    </row>
    <row r="23" spans="2:13" x14ac:dyDescent="0.25">
      <c r="D23" s="13" t="s">
        <v>376</v>
      </c>
      <c r="E23" s="14">
        <f>SUM(E20,H20)</f>
        <v>0</v>
      </c>
      <c r="F23" s="148">
        <f>SUM(E19,F19,H19)</f>
        <v>0</v>
      </c>
      <c r="G23" s="159" t="s">
        <v>377</v>
      </c>
      <c r="H23" s="159"/>
      <c r="I23" s="15">
        <f>SUM(I20,L20)</f>
        <v>0</v>
      </c>
      <c r="J23" s="150">
        <f>SUM(I19,J19,L19)</f>
        <v>0</v>
      </c>
      <c r="K23" s="160" t="s">
        <v>377</v>
      </c>
      <c r="L23" s="160"/>
    </row>
    <row r="24" spans="2:13" x14ac:dyDescent="0.25">
      <c r="D24" s="13" t="s">
        <v>378</v>
      </c>
      <c r="E24" s="14">
        <f>SUM(E21,F21,H21)</f>
        <v>0</v>
      </c>
      <c r="F24" s="148"/>
      <c r="G24" s="159"/>
      <c r="H24" s="159"/>
      <c r="I24" s="15">
        <f>SUM(I21,J21,L21)</f>
        <v>0</v>
      </c>
      <c r="J24" s="150"/>
      <c r="K24" s="160"/>
      <c r="L24" s="160"/>
    </row>
  </sheetData>
  <sheetProtection algorithmName="SHA-512" hashValue="dtfQmZ71XUM7ktHvHYDzGWI0NfVNQ1CALUcDywAeJv+ofuWfcGY+SdoLwrj7qjhDr7xSISSxK9XXqYIZCwXA9w==" saltValue="/hv6qDmhgzcr5GGFztmaJQ==" spinCount="100000" sheet="1" objects="1" scenarios="1"/>
  <mergeCells count="21">
    <mergeCell ref="B2:M2"/>
    <mergeCell ref="B4:M4"/>
    <mergeCell ref="B5:M5"/>
    <mergeCell ref="B6:M6"/>
    <mergeCell ref="B3:M3"/>
    <mergeCell ref="F23:F24"/>
    <mergeCell ref="G23:H24"/>
    <mergeCell ref="J23:J24"/>
    <mergeCell ref="K23:L24"/>
    <mergeCell ref="B13:M13"/>
    <mergeCell ref="D18:D19"/>
    <mergeCell ref="E7:H7"/>
    <mergeCell ref="E17:H17"/>
    <mergeCell ref="C15:M15"/>
    <mergeCell ref="C14:M14"/>
    <mergeCell ref="B7:B8"/>
    <mergeCell ref="M7:M8"/>
    <mergeCell ref="D7:D8"/>
    <mergeCell ref="I17:L17"/>
    <mergeCell ref="I7:L7"/>
    <mergeCell ref="C7:C8"/>
  </mergeCells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9864-2289-4DD1-8D6D-29850C926524}">
  <sheetPr>
    <pageSetUpPr fitToPage="1"/>
  </sheetPr>
  <dimension ref="B1:M34"/>
  <sheetViews>
    <sheetView topLeftCell="A12" workbookViewId="0">
      <selection activeCell="G18" sqref="G18"/>
    </sheetView>
  </sheetViews>
  <sheetFormatPr defaultRowHeight="15" x14ac:dyDescent="0.25"/>
  <cols>
    <col min="1" max="1" width="9.140625" style="8"/>
    <col min="2" max="2" width="8.28515625" style="11" customWidth="1"/>
    <col min="3" max="4" width="35.7109375" style="12" customWidth="1"/>
    <col min="5" max="12" width="5.7109375" style="11" customWidth="1"/>
    <col min="13" max="13" width="35.7109375" style="12" customWidth="1"/>
    <col min="14" max="16384" width="9.140625" style="8"/>
  </cols>
  <sheetData>
    <row r="1" spans="2:13" x14ac:dyDescent="0.25">
      <c r="B1" s="8"/>
      <c r="C1" s="9"/>
      <c r="D1" s="9"/>
      <c r="E1" s="8"/>
      <c r="F1" s="8"/>
      <c r="G1" s="8"/>
      <c r="H1" s="8"/>
      <c r="I1" s="8"/>
      <c r="J1" s="8"/>
      <c r="K1" s="8"/>
      <c r="L1" s="8"/>
      <c r="M1" s="9"/>
    </row>
    <row r="2" spans="2:13" ht="18" customHeight="1" x14ac:dyDescent="0.25">
      <c r="B2" s="145" t="s">
        <v>4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</row>
    <row r="3" spans="2:13" ht="18.75" x14ac:dyDescent="0.25">
      <c r="B3" s="146">
        <f>'Opći podaci'!$C$8</f>
        <v>0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 ht="15.75" x14ac:dyDescent="0.25">
      <c r="B4" s="119" t="s">
        <v>30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</row>
    <row r="5" spans="2:13" ht="15.75" x14ac:dyDescent="0.25"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</row>
    <row r="6" spans="2:13" ht="15.75" customHeight="1" x14ac:dyDescent="0.25">
      <c r="B6" s="158" t="s">
        <v>196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2:13" ht="47.25" customHeight="1" x14ac:dyDescent="0.25">
      <c r="B7" s="165" t="s">
        <v>5</v>
      </c>
      <c r="C7" s="156" t="s">
        <v>8</v>
      </c>
      <c r="D7" s="156" t="s">
        <v>9</v>
      </c>
      <c r="E7" s="162" t="s">
        <v>10</v>
      </c>
      <c r="F7" s="163"/>
      <c r="G7" s="163"/>
      <c r="H7" s="164"/>
      <c r="I7" s="168" t="s">
        <v>6</v>
      </c>
      <c r="J7" s="169"/>
      <c r="K7" s="169"/>
      <c r="L7" s="170"/>
      <c r="M7" s="154" t="s">
        <v>7</v>
      </c>
    </row>
    <row r="8" spans="2:13" ht="20.25" customHeight="1" x14ac:dyDescent="0.25">
      <c r="B8" s="166"/>
      <c r="C8" s="167"/>
      <c r="D8" s="157"/>
      <c r="E8" s="24" t="s">
        <v>11</v>
      </c>
      <c r="F8" s="24" t="s">
        <v>12</v>
      </c>
      <c r="G8" s="24" t="s">
        <v>13</v>
      </c>
      <c r="H8" s="24" t="s">
        <v>14</v>
      </c>
      <c r="I8" s="25" t="s">
        <v>11</v>
      </c>
      <c r="J8" s="25" t="s">
        <v>12</v>
      </c>
      <c r="K8" s="25" t="s">
        <v>13</v>
      </c>
      <c r="L8" s="25" t="s">
        <v>14</v>
      </c>
      <c r="M8" s="155"/>
    </row>
    <row r="9" spans="2:13" ht="72.75" customHeight="1" x14ac:dyDescent="0.25">
      <c r="B9" s="48" t="s">
        <v>631</v>
      </c>
      <c r="C9" s="64" t="s">
        <v>197</v>
      </c>
      <c r="D9" s="49"/>
      <c r="E9" s="24"/>
      <c r="F9" s="24"/>
      <c r="G9" s="24"/>
      <c r="H9" s="24"/>
      <c r="I9" s="43"/>
      <c r="J9" s="43"/>
      <c r="K9" s="43"/>
      <c r="L9" s="43"/>
      <c r="M9" s="50"/>
    </row>
    <row r="10" spans="2:13" ht="38.25" x14ac:dyDescent="0.25">
      <c r="B10" s="48" t="s">
        <v>632</v>
      </c>
      <c r="C10" s="64" t="s">
        <v>629</v>
      </c>
      <c r="D10" s="49"/>
      <c r="E10" s="24"/>
      <c r="F10" s="24"/>
      <c r="G10" s="24"/>
      <c r="H10" s="24"/>
      <c r="I10" s="53"/>
      <c r="J10" s="53"/>
      <c r="K10" s="53"/>
      <c r="L10" s="53"/>
      <c r="M10" s="54"/>
    </row>
    <row r="11" spans="2:13" ht="25.5" x14ac:dyDescent="0.25">
      <c r="B11" s="48" t="s">
        <v>633</v>
      </c>
      <c r="C11" s="64" t="s">
        <v>198</v>
      </c>
      <c r="D11" s="49"/>
      <c r="E11" s="24"/>
      <c r="F11" s="24"/>
      <c r="G11" s="24"/>
      <c r="H11" s="24"/>
      <c r="I11" s="43"/>
      <c r="J11" s="43"/>
      <c r="K11" s="43"/>
      <c r="L11" s="43"/>
      <c r="M11" s="50"/>
    </row>
    <row r="12" spans="2:13" ht="51" x14ac:dyDescent="0.25">
      <c r="B12" s="48" t="s">
        <v>634</v>
      </c>
      <c r="C12" s="41" t="s">
        <v>630</v>
      </c>
      <c r="D12" s="49"/>
      <c r="E12" s="24"/>
      <c r="F12" s="24"/>
      <c r="G12" s="24"/>
      <c r="H12" s="24"/>
      <c r="I12" s="53"/>
      <c r="J12" s="53"/>
      <c r="K12" s="53"/>
      <c r="L12" s="53"/>
      <c r="M12" s="54"/>
    </row>
    <row r="13" spans="2:13" ht="63.75" x14ac:dyDescent="0.25">
      <c r="B13" s="48" t="s">
        <v>635</v>
      </c>
      <c r="C13" s="41" t="s">
        <v>199</v>
      </c>
      <c r="D13" s="49"/>
      <c r="E13" s="24"/>
      <c r="F13" s="24"/>
      <c r="G13" s="24"/>
      <c r="H13" s="24"/>
      <c r="I13" s="43"/>
      <c r="J13" s="43"/>
      <c r="K13" s="43"/>
      <c r="L13" s="43"/>
      <c r="M13" s="50"/>
    </row>
    <row r="14" spans="2:13" ht="38.25" x14ac:dyDescent="0.25">
      <c r="B14" s="48" t="s">
        <v>636</v>
      </c>
      <c r="C14" s="41" t="s">
        <v>200</v>
      </c>
      <c r="D14" s="49"/>
      <c r="E14" s="24"/>
      <c r="F14" s="24"/>
      <c r="G14" s="24"/>
      <c r="H14" s="24"/>
      <c r="I14" s="43"/>
      <c r="J14" s="43"/>
      <c r="K14" s="43"/>
      <c r="L14" s="43"/>
      <c r="M14" s="50"/>
    </row>
    <row r="15" spans="2:13" ht="51" x14ac:dyDescent="0.25">
      <c r="B15" s="48" t="s">
        <v>637</v>
      </c>
      <c r="C15" s="41" t="s">
        <v>201</v>
      </c>
      <c r="D15" s="49"/>
      <c r="E15" s="24"/>
      <c r="F15" s="24"/>
      <c r="G15" s="24"/>
      <c r="H15" s="24"/>
      <c r="I15" s="43"/>
      <c r="J15" s="43"/>
      <c r="K15" s="43"/>
      <c r="L15" s="43"/>
      <c r="M15" s="50"/>
    </row>
    <row r="16" spans="2:13" ht="51" x14ac:dyDescent="0.25">
      <c r="B16" s="48" t="s">
        <v>638</v>
      </c>
      <c r="C16" s="41" t="s">
        <v>202</v>
      </c>
      <c r="D16" s="49"/>
      <c r="E16" s="24"/>
      <c r="F16" s="24"/>
      <c r="G16" s="24"/>
      <c r="H16" s="24"/>
      <c r="I16" s="43"/>
      <c r="J16" s="43"/>
      <c r="K16" s="43"/>
      <c r="L16" s="43"/>
      <c r="M16" s="50"/>
    </row>
    <row r="17" spans="2:13" ht="76.5" x14ac:dyDescent="0.25">
      <c r="B17" s="48" t="s">
        <v>639</v>
      </c>
      <c r="C17" s="41" t="s">
        <v>203</v>
      </c>
      <c r="D17" s="49"/>
      <c r="E17" s="24"/>
      <c r="F17" s="24"/>
      <c r="G17" s="24"/>
      <c r="H17" s="24"/>
      <c r="I17" s="43"/>
      <c r="J17" s="43"/>
      <c r="K17" s="43"/>
      <c r="L17" s="43"/>
      <c r="M17" s="50"/>
    </row>
    <row r="18" spans="2:13" ht="89.25" x14ac:dyDescent="0.25">
      <c r="B18" s="48" t="s">
        <v>640</v>
      </c>
      <c r="C18" s="41" t="s">
        <v>204</v>
      </c>
      <c r="D18" s="49"/>
      <c r="E18" s="24"/>
      <c r="F18" s="24"/>
      <c r="G18" s="24"/>
      <c r="H18" s="24"/>
      <c r="I18" s="43"/>
      <c r="J18" s="43"/>
      <c r="K18" s="43"/>
      <c r="L18" s="43"/>
      <c r="M18" s="50"/>
    </row>
    <row r="19" spans="2:13" ht="76.5" x14ac:dyDescent="0.25">
      <c r="B19" s="48" t="s">
        <v>641</v>
      </c>
      <c r="C19" s="41" t="s">
        <v>205</v>
      </c>
      <c r="D19" s="49"/>
      <c r="E19" s="24"/>
      <c r="F19" s="24"/>
      <c r="G19" s="24"/>
      <c r="H19" s="24"/>
      <c r="I19" s="43"/>
      <c r="J19" s="43"/>
      <c r="K19" s="43"/>
      <c r="L19" s="43"/>
      <c r="M19" s="50"/>
    </row>
    <row r="20" spans="2:13" ht="51" x14ac:dyDescent="0.25">
      <c r="B20" s="48" t="s">
        <v>642</v>
      </c>
      <c r="C20" s="41" t="s">
        <v>206</v>
      </c>
      <c r="D20" s="49"/>
      <c r="E20" s="24"/>
      <c r="F20" s="24"/>
      <c r="G20" s="24"/>
      <c r="H20" s="24"/>
      <c r="I20" s="43"/>
      <c r="J20" s="43"/>
      <c r="K20" s="43"/>
      <c r="L20" s="43"/>
      <c r="M20" s="50"/>
    </row>
    <row r="21" spans="2:13" ht="51" x14ac:dyDescent="0.25">
      <c r="B21" s="48" t="s">
        <v>643</v>
      </c>
      <c r="C21" s="60" t="s">
        <v>207</v>
      </c>
      <c r="D21" s="49"/>
      <c r="E21" s="24"/>
      <c r="F21" s="24"/>
      <c r="G21" s="24"/>
      <c r="H21" s="24"/>
      <c r="I21" s="43"/>
      <c r="J21" s="43"/>
      <c r="K21" s="43"/>
      <c r="L21" s="43"/>
      <c r="M21" s="50"/>
    </row>
    <row r="22" spans="2:13" x14ac:dyDescent="0.25">
      <c r="B22" s="55"/>
      <c r="C22" s="56"/>
      <c r="D22" s="16"/>
      <c r="E22" s="21"/>
      <c r="F22" s="21"/>
      <c r="G22" s="21"/>
      <c r="H22" s="21"/>
      <c r="I22" s="21"/>
      <c r="J22" s="21"/>
      <c r="K22" s="21"/>
      <c r="L22" s="21"/>
      <c r="M22" s="16"/>
    </row>
    <row r="23" spans="2:13" ht="15" customHeight="1" x14ac:dyDescent="0.25">
      <c r="B23" s="153" t="s">
        <v>425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2:13" ht="15" customHeight="1" x14ac:dyDescent="0.25">
      <c r="B24" s="16"/>
      <c r="C24" s="153" t="s">
        <v>426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</row>
    <row r="25" spans="2:13" ht="15" customHeight="1" x14ac:dyDescent="0.25">
      <c r="B25" s="17"/>
      <c r="C25" s="153" t="s">
        <v>18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</row>
    <row r="26" spans="2:13" x14ac:dyDescent="0.25">
      <c r="B26" s="46"/>
      <c r="C26" s="46"/>
      <c r="D26" s="46"/>
      <c r="E26" s="8"/>
      <c r="F26" s="8"/>
      <c r="G26" s="8"/>
      <c r="H26" s="8"/>
      <c r="I26" s="8"/>
      <c r="J26" s="8"/>
      <c r="K26" s="8"/>
      <c r="L26" s="8"/>
      <c r="M26" s="9"/>
    </row>
    <row r="27" spans="2:13" x14ac:dyDescent="0.25">
      <c r="B27" s="46"/>
      <c r="C27" s="46"/>
      <c r="D27" s="47" t="s">
        <v>1343</v>
      </c>
      <c r="E27" s="161" t="s">
        <v>10</v>
      </c>
      <c r="F27" s="161"/>
      <c r="G27" s="161"/>
      <c r="H27" s="161"/>
      <c r="I27" s="161" t="s">
        <v>6</v>
      </c>
      <c r="J27" s="161"/>
      <c r="K27" s="161"/>
      <c r="L27" s="161"/>
      <c r="M27" s="9"/>
    </row>
    <row r="28" spans="2:13" ht="15" customHeight="1" x14ac:dyDescent="0.25">
      <c r="B28" s="8"/>
      <c r="C28" s="9"/>
      <c r="D28" s="147" t="s">
        <v>3502</v>
      </c>
      <c r="E28" s="3" t="s">
        <v>11</v>
      </c>
      <c r="F28" s="3" t="s">
        <v>12</v>
      </c>
      <c r="G28" s="3" t="s">
        <v>13</v>
      </c>
      <c r="H28" s="3" t="s">
        <v>14</v>
      </c>
      <c r="I28" s="10" t="s">
        <v>11</v>
      </c>
      <c r="J28" s="10" t="s">
        <v>12</v>
      </c>
      <c r="K28" s="10" t="s">
        <v>13</v>
      </c>
      <c r="L28" s="10" t="s">
        <v>14</v>
      </c>
      <c r="M28" s="9"/>
    </row>
    <row r="29" spans="2:13" x14ac:dyDescent="0.25">
      <c r="B29" s="8"/>
      <c r="C29" s="9"/>
      <c r="D29" s="147"/>
      <c r="E29" s="5">
        <f>SUM(E9:E21)</f>
        <v>0</v>
      </c>
      <c r="F29" s="5">
        <f t="shared" ref="F29:L29" si="0">SUM(F9:F21)</f>
        <v>0</v>
      </c>
      <c r="G29" s="5">
        <f t="shared" si="0"/>
        <v>0</v>
      </c>
      <c r="H29" s="5">
        <f t="shared" si="0"/>
        <v>0</v>
      </c>
      <c r="I29" s="18">
        <f t="shared" si="0"/>
        <v>0</v>
      </c>
      <c r="J29" s="18">
        <f t="shared" si="0"/>
        <v>0</v>
      </c>
      <c r="K29" s="18">
        <f t="shared" si="0"/>
        <v>0</v>
      </c>
      <c r="L29" s="18">
        <f t="shared" si="0"/>
        <v>0</v>
      </c>
      <c r="M29" s="9"/>
    </row>
    <row r="30" spans="2:13" x14ac:dyDescent="0.25">
      <c r="D30" s="6" t="s">
        <v>3503</v>
      </c>
      <c r="E30" s="5">
        <f>SUM(E9+E11+E13+E14+E15+E16+E17+E18+E19+E20+E21)</f>
        <v>0</v>
      </c>
      <c r="F30" s="5">
        <f t="shared" ref="F30:L30" si="1">SUM(F9+F11+F13+F14+F15+F16+F17+F18+F19+F20+F21)</f>
        <v>0</v>
      </c>
      <c r="G30" s="5">
        <f t="shared" si="1"/>
        <v>0</v>
      </c>
      <c r="H30" s="5">
        <f t="shared" si="1"/>
        <v>0</v>
      </c>
      <c r="I30" s="18">
        <f t="shared" si="1"/>
        <v>0</v>
      </c>
      <c r="J30" s="18">
        <f t="shared" si="1"/>
        <v>0</v>
      </c>
      <c r="K30" s="18">
        <f t="shared" si="1"/>
        <v>0</v>
      </c>
      <c r="L30" s="18">
        <f t="shared" si="1"/>
        <v>0</v>
      </c>
    </row>
    <row r="31" spans="2:13" x14ac:dyDescent="0.25">
      <c r="D31" s="6" t="s">
        <v>693</v>
      </c>
      <c r="E31" s="5">
        <f>SUM(E10+E12)</f>
        <v>0</v>
      </c>
      <c r="F31" s="5">
        <f t="shared" ref="F31:L31" si="2">SUM(F10+F12)</f>
        <v>0</v>
      </c>
      <c r="G31" s="5">
        <f t="shared" si="2"/>
        <v>0</v>
      </c>
      <c r="H31" s="5">
        <f t="shared" si="2"/>
        <v>0</v>
      </c>
      <c r="I31" s="18">
        <f t="shared" si="2"/>
        <v>0</v>
      </c>
      <c r="J31" s="18">
        <f t="shared" si="2"/>
        <v>0</v>
      </c>
      <c r="K31" s="18">
        <f t="shared" si="2"/>
        <v>0</v>
      </c>
      <c r="L31" s="18">
        <f t="shared" si="2"/>
        <v>0</v>
      </c>
    </row>
    <row r="32" spans="2:13" x14ac:dyDescent="0.25">
      <c r="D32" s="1"/>
      <c r="E32" s="2"/>
      <c r="F32" s="2"/>
      <c r="G32" s="2"/>
      <c r="H32" s="2"/>
      <c r="I32" s="2"/>
      <c r="J32" s="2"/>
      <c r="K32" s="2"/>
      <c r="L32" s="2"/>
    </row>
    <row r="33" spans="4:12" x14ac:dyDescent="0.25">
      <c r="D33" s="13" t="s">
        <v>376</v>
      </c>
      <c r="E33" s="14">
        <f>SUM(E30,H30)</f>
        <v>0</v>
      </c>
      <c r="F33" s="148">
        <f>SUM(E29,F29,H29)</f>
        <v>0</v>
      </c>
      <c r="G33" s="159" t="s">
        <v>377</v>
      </c>
      <c r="H33" s="159"/>
      <c r="I33" s="15">
        <f>SUM(I30,L30)</f>
        <v>0</v>
      </c>
      <c r="J33" s="150">
        <f>SUM(I29,J29,L29)</f>
        <v>0</v>
      </c>
      <c r="K33" s="160" t="s">
        <v>377</v>
      </c>
      <c r="L33" s="160"/>
    </row>
    <row r="34" spans="4:12" x14ac:dyDescent="0.25">
      <c r="D34" s="13" t="s">
        <v>378</v>
      </c>
      <c r="E34" s="14">
        <f>SUM(E31,F31,H31)</f>
        <v>0</v>
      </c>
      <c r="F34" s="148"/>
      <c r="G34" s="159"/>
      <c r="H34" s="159"/>
      <c r="I34" s="15">
        <f>SUM(I31,J31,L31)</f>
        <v>0</v>
      </c>
      <c r="J34" s="150"/>
      <c r="K34" s="160"/>
      <c r="L34" s="160"/>
    </row>
  </sheetData>
  <sheetProtection algorithmName="SHA-512" hashValue="lHVh+G2NelMDvGvV7DTq463pRxyVknDFqCF5cq3g0L3TUrgDyI7837g8Cso8NH8bwOHYl7AwQKNmE6U0kJ6ufg==" saltValue="wDlTd+N/72jrW1N43LhYpg==" spinCount="100000" sheet="1" objects="1" scenarios="1"/>
  <mergeCells count="21">
    <mergeCell ref="B2:M2"/>
    <mergeCell ref="B4:M4"/>
    <mergeCell ref="B5:M5"/>
    <mergeCell ref="B6:M6"/>
    <mergeCell ref="B3:M3"/>
    <mergeCell ref="F33:F34"/>
    <mergeCell ref="G33:H34"/>
    <mergeCell ref="J33:J34"/>
    <mergeCell ref="K33:L34"/>
    <mergeCell ref="B23:M23"/>
    <mergeCell ref="D28:D29"/>
    <mergeCell ref="E7:H7"/>
    <mergeCell ref="E27:H27"/>
    <mergeCell ref="C25:M25"/>
    <mergeCell ref="C24:M24"/>
    <mergeCell ref="B7:B8"/>
    <mergeCell ref="M7:M8"/>
    <mergeCell ref="D7:D8"/>
    <mergeCell ref="I27:L27"/>
    <mergeCell ref="I7:L7"/>
    <mergeCell ref="C7:C8"/>
  </mergeCells>
  <phoneticPr fontId="6" type="noConversion"/>
  <printOptions horizontalCentered="1"/>
  <pageMargins left="0.70866141732283472" right="0.70866141732283472" top="0.59055118110236227" bottom="0.98425196850393704" header="0.31496062992125984" footer="0.59055118110236227"/>
  <pageSetup paperSize="9" scale="81" fitToHeight="0" orientation="landscape" horizontalDpi="300" verticalDpi="300" r:id="rId1"/>
  <headerFooter>
    <oddFooter>&amp;R&amp;"Arial,Bold"&amp;8strana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75</vt:i4>
      </vt:variant>
      <vt:variant>
        <vt:lpstr>Named Ranges</vt:lpstr>
      </vt:variant>
      <vt:variant>
        <vt:i4>39</vt:i4>
      </vt:variant>
    </vt:vector>
  </HeadingPairs>
  <TitlesOfParts>
    <vt:vector size="114" baseType="lpstr">
      <vt:lpstr>Opći podaci</vt:lpstr>
      <vt:lpstr>I Poglavlje</vt:lpstr>
      <vt:lpstr> 1.1</vt:lpstr>
      <vt:lpstr> 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II Poglavlje</vt:lpstr>
      <vt:lpstr>2.1</vt:lpstr>
      <vt:lpstr>2.2</vt:lpstr>
      <vt:lpstr>2.3</vt:lpstr>
      <vt:lpstr>2.4</vt:lpstr>
      <vt:lpstr>2.5</vt:lpstr>
      <vt:lpstr>2.6</vt:lpstr>
      <vt:lpstr>2.7</vt:lpstr>
      <vt:lpstr>2.8</vt:lpstr>
      <vt:lpstr>III Poglavlje</vt:lpstr>
      <vt:lpstr>3.1</vt:lpstr>
      <vt:lpstr>3.2</vt:lpstr>
      <vt:lpstr>3.3</vt:lpstr>
      <vt:lpstr>3.4</vt:lpstr>
      <vt:lpstr>3.5</vt:lpstr>
      <vt:lpstr>IV Poglavlje</vt:lpstr>
      <vt:lpstr>4.1</vt:lpstr>
      <vt:lpstr>4.2</vt:lpstr>
      <vt:lpstr>4.3</vt:lpstr>
      <vt:lpstr>4.4</vt:lpstr>
      <vt:lpstr>V Poglavlje</vt:lpstr>
      <vt:lpstr>5.1</vt:lpstr>
      <vt:lpstr>5.2</vt:lpstr>
      <vt:lpstr>5.3</vt:lpstr>
      <vt:lpstr>5.4</vt:lpstr>
      <vt:lpstr>5.5</vt:lpstr>
      <vt:lpstr>VI Poglavlje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VII Poglavlje</vt:lpstr>
      <vt:lpstr>7.1</vt:lpstr>
      <vt:lpstr>7.2</vt:lpstr>
      <vt:lpstr>7.3</vt:lpstr>
      <vt:lpstr>7.4</vt:lpstr>
      <vt:lpstr>7.5</vt:lpstr>
      <vt:lpstr>' 1.1'!Print_Area</vt:lpstr>
      <vt:lpstr>' 1.2'!Print_Area</vt:lpstr>
      <vt:lpstr>'1.10'!Print_Area</vt:lpstr>
      <vt:lpstr>'1.11'!Print_Area</vt:lpstr>
      <vt:lpstr>'1.12'!Print_Area</vt:lpstr>
      <vt:lpstr>'1.13'!Print_Area</vt:lpstr>
      <vt:lpstr>'1.14'!Print_Area</vt:lpstr>
      <vt:lpstr>'1.15'!Print_Area</vt:lpstr>
      <vt:lpstr>'1.16'!Print_Area</vt:lpstr>
      <vt:lpstr>'1.17'!Print_Area</vt:lpstr>
      <vt:lpstr>'1.18'!Print_Area</vt:lpstr>
      <vt:lpstr>'1.19'!Print_Area</vt:lpstr>
      <vt:lpstr>'1.3'!Print_Area</vt:lpstr>
      <vt:lpstr>'1.4'!Print_Area</vt:lpstr>
      <vt:lpstr>'1.5'!Print_Area</vt:lpstr>
      <vt:lpstr>'1.6'!Print_Area</vt:lpstr>
      <vt:lpstr>'1.7'!Print_Area</vt:lpstr>
      <vt:lpstr>'1.8'!Print_Area</vt:lpstr>
      <vt:lpstr>'1.9'!Print_Area</vt:lpstr>
      <vt:lpstr>'Opći podaci'!Print_Area</vt:lpstr>
      <vt:lpstr>' 1.1'!Print_Titles</vt:lpstr>
      <vt:lpstr>' 1.2'!Print_Titles</vt:lpstr>
      <vt:lpstr>'1.10'!Print_Titles</vt:lpstr>
      <vt:lpstr>'1.11'!Print_Titles</vt:lpstr>
      <vt:lpstr>'1.12'!Print_Titles</vt:lpstr>
      <vt:lpstr>'1.13'!Print_Titles</vt:lpstr>
      <vt:lpstr>'1.14'!Print_Titles</vt:lpstr>
      <vt:lpstr>'1.15'!Print_Titles</vt:lpstr>
      <vt:lpstr>'1.16'!Print_Titles</vt:lpstr>
      <vt:lpstr>'1.17'!Print_Titles</vt:lpstr>
      <vt:lpstr>'1.18'!Print_Titles</vt:lpstr>
      <vt:lpstr>'1.19'!Print_Titles</vt:lpstr>
      <vt:lpstr>'1.3'!Print_Titles</vt:lpstr>
      <vt:lpstr>'1.4'!Print_Titles</vt:lpstr>
      <vt:lpstr>'1.5'!Print_Titles</vt:lpstr>
      <vt:lpstr>'1.6'!Print_Titles</vt:lpstr>
      <vt:lpstr>'1.7'!Print_Titles</vt:lpstr>
      <vt:lpstr>'1.8'!Print_Titles</vt:lpstr>
      <vt:lpstr>'1.9'!Print_Titles</vt:lpstr>
    </vt:vector>
  </TitlesOfParts>
  <Company>AKAZ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Ljubomir Kravec</dc:creator>
  <cp:lastModifiedBy>Ljubo Kravec</cp:lastModifiedBy>
  <cp:lastPrinted>2017-10-06T08:31:47Z</cp:lastPrinted>
  <dcterms:created xsi:type="dcterms:W3CDTF">2010-11-19T09:54:36Z</dcterms:created>
  <dcterms:modified xsi:type="dcterms:W3CDTF">2025-09-25T10:27:37Z</dcterms:modified>
</cp:coreProperties>
</file>